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5195" windowHeight="7875" tabRatio="604"/>
  </bookViews>
  <sheets>
    <sheet name="Прогноз 2021-2023 " sheetId="1" r:id="rId1"/>
    <sheet name="Приложение 2" sheetId="2" r:id="rId2"/>
    <sheet name="Прил 3 (расчет ИФО) (2)" sheetId="9" r:id="rId3"/>
  </sheets>
  <definedNames>
    <definedName name="_xlnm.Print_Titles" localSheetId="2">'Прил 3 (расчет ИФО) (2)'!$5:$7</definedName>
    <definedName name="_xlnm.Print_Titles" localSheetId="1">'Приложение 2'!$A:$A,'Приложение 2'!$4:$7</definedName>
    <definedName name="_xlnm.Print_Titles" localSheetId="0">'Прогноз 2021-2023 '!$5:$7</definedName>
    <definedName name="_xlnm.Print_Area" localSheetId="2">'Прил 3 (расчет ИФО) (2)'!$A$1:$U$20</definedName>
    <definedName name="_xlnm.Print_Area" localSheetId="1">'Приложение 2'!$A$1:$AL$72</definedName>
    <definedName name="_xlnm.Print_Area" localSheetId="0">'Прогноз 2021-2023 '!$A$1:$I$164</definedName>
  </definedNames>
  <calcPr calcId="124519"/>
</workbook>
</file>

<file path=xl/calcChain.xml><?xml version="1.0" encoding="utf-8"?>
<calcChain xmlns="http://schemas.openxmlformats.org/spreadsheetml/2006/main">
  <c r="I46" i="1"/>
  <c r="U14" i="9" l="1"/>
  <c r="U13"/>
  <c r="T13"/>
  <c r="T14"/>
  <c r="S14"/>
  <c r="S13"/>
  <c r="R14"/>
  <c r="R13"/>
  <c r="Q14"/>
  <c r="Q13"/>
  <c r="P14"/>
  <c r="P13"/>
  <c r="C71" i="2" l="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I28" i="1"/>
  <c r="H28"/>
  <c r="F28"/>
  <c r="E28"/>
  <c r="D28"/>
  <c r="I145" l="1"/>
  <c r="H145"/>
  <c r="F145"/>
  <c r="E145"/>
  <c r="D145"/>
  <c r="C145"/>
  <c r="H104" l="1"/>
  <c r="I115"/>
  <c r="H115"/>
  <c r="F115"/>
  <c r="F104" s="1"/>
  <c r="E115"/>
  <c r="D115"/>
  <c r="C115"/>
  <c r="D113"/>
  <c r="D104" s="1"/>
  <c r="I113"/>
  <c r="I104" s="1"/>
  <c r="H113"/>
  <c r="F113"/>
  <c r="E113"/>
  <c r="E104" s="1"/>
  <c r="C113"/>
  <c r="C104" s="1"/>
  <c r="C56"/>
  <c r="I56"/>
  <c r="H56"/>
  <c r="F56"/>
  <c r="E56"/>
  <c r="D56"/>
  <c r="C46" l="1"/>
  <c r="H46"/>
  <c r="F46"/>
  <c r="E46"/>
  <c r="D46"/>
  <c r="C28"/>
  <c r="D9"/>
  <c r="I9"/>
  <c r="H9"/>
  <c r="F9"/>
  <c r="E9"/>
  <c r="C9"/>
  <c r="C81" l="1"/>
  <c r="I81"/>
  <c r="H81"/>
  <c r="F81"/>
  <c r="E81"/>
  <c r="D81"/>
  <c r="D153" l="1"/>
  <c r="I153"/>
  <c r="H153"/>
  <c r="G153"/>
  <c r="F153"/>
  <c r="E153"/>
  <c r="C153"/>
  <c r="U6" i="9" l="1"/>
  <c r="T6"/>
  <c r="S6"/>
  <c r="R6"/>
  <c r="Q6"/>
  <c r="P6"/>
  <c r="O6"/>
  <c r="N6"/>
  <c r="M6"/>
  <c r="L6"/>
  <c r="K6"/>
  <c r="J6"/>
  <c r="AK7" i="2"/>
  <c r="AJ7"/>
  <c r="AJ6"/>
  <c r="AI6"/>
  <c r="AH6"/>
  <c r="AG6"/>
  <c r="AF7"/>
  <c r="AE7"/>
  <c r="AD7"/>
  <c r="AD6"/>
  <c r="AC6"/>
  <c r="AB6"/>
  <c r="AA6"/>
  <c r="Z7"/>
  <c r="Y7"/>
  <c r="X7"/>
  <c r="X6"/>
  <c r="W6"/>
  <c r="V6"/>
  <c r="U6"/>
  <c r="T7"/>
  <c r="S7"/>
  <c r="R7"/>
  <c r="R6"/>
  <c r="Q6"/>
  <c r="P6"/>
  <c r="O6"/>
  <c r="N7"/>
  <c r="M7"/>
  <c r="L7"/>
  <c r="L6"/>
  <c r="K6"/>
  <c r="J6"/>
  <c r="I6"/>
</calcChain>
</file>

<file path=xl/sharedStrings.xml><?xml version="1.0" encoding="utf-8"?>
<sst xmlns="http://schemas.openxmlformats.org/spreadsheetml/2006/main" count="424" uniqueCount="204">
  <si>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</si>
  <si>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</si>
  <si>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</si>
  <si>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</si>
  <si>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</si>
  <si>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</si>
  <si>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экономические показатели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</si>
  <si>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</si>
  <si>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</si>
  <si>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</si>
  <si>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</si>
  <si>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</si>
  <si>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</si>
  <si>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</si>
  <si>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</si>
  <si>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</si>
  <si>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</si>
  <si>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</si>
  <si>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</si>
  <si>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</si>
  <si>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</si>
  <si>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</si>
  <si>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</si>
  <si>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</si>
  <si>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</si>
  <si>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</si>
  <si>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</si>
  <si>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</si>
  <si>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</si>
  <si>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</si>
  <si>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</si>
  <si>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</si>
  <si>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</si>
  <si>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</si>
  <si>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</t>
  </si>
  <si>
    <t>ИТОГО</t>
  </si>
  <si>
    <t>тыс.шт</t>
  </si>
  <si>
    <t>зерно</t>
  </si>
  <si>
    <t>картофель</t>
  </si>
  <si>
    <t>овощи</t>
  </si>
  <si>
    <t>мясо</t>
  </si>
  <si>
    <t>молоко</t>
  </si>
  <si>
    <t>яйца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</si>
  <si>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</si>
  <si>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</si>
  <si>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</si>
  <si>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</si>
  <si>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</si>
  <si>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</si>
  <si>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</si>
  <si>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1500*</t>
  </si>
  <si>
    <t>90,8*</t>
  </si>
  <si>
    <t>296,3*</t>
  </si>
  <si>
    <t>109,5*</t>
  </si>
  <si>
    <t>315,2*</t>
  </si>
  <si>
    <t>444*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</si>
  <si>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</si>
  <si>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</si>
  <si>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</si>
  <si>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</si>
  <si>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</si>
  <si>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</si>
  <si>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</si>
  <si>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</si>
  <si>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</si>
  <si>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2 к прогнозу</t>
  </si>
  <si>
    <t>Приложение 3 к прогнозу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</si>
  <si>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</si>
  <si>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</si>
  <si>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</si>
  <si>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</si>
  <si>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</si>
  <si>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>Прибыль (убыток) до налогообложения, 
млн. руб.</t>
  </si>
  <si>
    <t>Произведено продукции в натуральном выражении</t>
  </si>
  <si>
    <t>Среднемесячная заработная плата, руб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</si>
  <si>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</si>
  <si>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</si>
  <si>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</si>
  <si>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</si>
  <si>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</si>
  <si>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</si>
  <si>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</si>
  <si>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</si>
  <si>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</si>
  <si>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</si>
  <si>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</si>
  <si>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</si>
  <si>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</si>
  <si>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</si>
  <si>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</si>
  <si>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</si>
  <si>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</si>
  <si>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…</t>
  </si>
  <si>
    <t>Прибыль прибыльных предприятий (с учетом предприятий малого бизнеса)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</si>
  <si>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</si>
  <si>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</si>
  <si>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</si>
  <si>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</si>
  <si>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</si>
  <si>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</si>
  <si>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</si>
  <si>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</si>
  <si>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(ред. от 29.06.2012)</t>
  </si>
  <si>
    <t>ст.3</t>
  </si>
  <si>
    <t>Доходный потенциал территориии</t>
  </si>
  <si>
    <t>3. Налоги со специальным режимом: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</si>
  <si>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</si>
  <si>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</si>
  <si>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</si>
  <si>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</si>
  <si>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строений, помещений и сооружений, по которым предъявлен налог к уплате</t>
  </si>
  <si>
    <t>Общая инвентаризационная стоимость объектов налогообложения</t>
  </si>
  <si>
    <t>2018 г.</t>
  </si>
  <si>
    <t>Наименование населенного пункта, где осуществляет деятельность предприятие</t>
  </si>
  <si>
    <t>2019 г.</t>
  </si>
  <si>
    <t xml:space="preserve">бъем произведенной продукции в сопоставимых ценах </t>
  </si>
  <si>
    <t>Прогноз индекса производства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</si>
  <si>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</si>
  <si>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</si>
  <si>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</si>
  <si>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</si>
  <si>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</si>
  <si>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</si>
  <si>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</si>
  <si>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</si>
  <si>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</si>
  <si>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</si>
  <si>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</si>
  <si>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</si>
  <si>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</si>
  <si>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</si>
  <si>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</si>
  <si>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</si>
  <si>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</si>
  <si>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</si>
  <si>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</si>
  <si>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</si>
  <si>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</si>
  <si>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</si>
  <si>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</si>
  <si>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</si>
  <si>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</si>
  <si>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</si>
  <si>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2020 г.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</si>
  <si>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</si>
  <si>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</si>
  <si>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</si>
  <si>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</si>
  <si>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Рыболовство и рыбоводство - всего</t>
  </si>
  <si>
    <t>Добыча полезных ископаемых - всего (В)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</si>
  <si>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</si>
  <si>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</si>
  <si>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</si>
  <si>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</si>
  <si>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</si>
  <si>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</si>
  <si>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</si>
  <si>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</si>
  <si>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</si>
  <si>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</si>
  <si>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ВСЕГО по муниципальному образованию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</si>
  <si>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</si>
  <si>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</si>
  <si>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</si>
  <si>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,,,</t>
  </si>
  <si>
    <t>Растениеводство и животноводство</t>
  </si>
  <si>
    <t>Деятельность в области культуры, спорта, организации досуга и развлечений, в том числе: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</si>
  <si>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</si>
  <si>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Объем отгруженных товаров собственного производства, выполненных работ и услуг собственными силами (В+С+D+E):</t>
  </si>
  <si>
    <t xml:space="preserve">Сельское, лесное хозяйство, охота, рыболовство и рыбоводство, в том числе </t>
  </si>
  <si>
    <t>Индекс промышленного производства (В+C+D+E)</t>
  </si>
  <si>
    <t>Факт 
2018 года</t>
  </si>
  <si>
    <t>2021 год</t>
  </si>
  <si>
    <t>2022 год</t>
  </si>
  <si>
    <t>Факт 
2018 г.</t>
  </si>
  <si>
    <t>2022 г.</t>
  </si>
  <si>
    <t>2021 г.</t>
  </si>
  <si>
    <t>17 =
итог гр.10/
итог гр.9
* 100</t>
  </si>
  <si>
    <t>18 =
итог гр.11/
итог гр.10
* 100</t>
  </si>
  <si>
    <t>19 =
итог гр.12/
итог гр.11
* 100</t>
  </si>
  <si>
    <t>20 =
итог гр.13/
итог гр.12
* 100</t>
  </si>
  <si>
    <t>21 =
итог гр.14/
итог гр.13
* 100</t>
  </si>
  <si>
    <t>22 =
итог гр.14/
итог гр.13
* 100</t>
  </si>
  <si>
    <t>Форма прогноза 
до 2023 г.</t>
  </si>
  <si>
    <t>Факт 
2019 года</t>
  </si>
  <si>
    <t>Оценка 
2020 года</t>
  </si>
  <si>
    <t>2023 год</t>
  </si>
  <si>
    <t>Факт 
2019 г.</t>
  </si>
  <si>
    <t>Оценка 
2020 г.</t>
  </si>
  <si>
    <t>Прогноз на 2021-2023 гг.</t>
  </si>
  <si>
    <t>2023 г.</t>
  </si>
  <si>
    <t>2,50</t>
  </si>
  <si>
    <t>0,43</t>
  </si>
  <si>
    <t>1,50</t>
  </si>
  <si>
    <t>4,20</t>
  </si>
  <si>
    <t>5,70</t>
  </si>
  <si>
    <t>Прогноз социально-экономического развития Шара-Тоготского муниципального образования на 2020-2023 гг.</t>
  </si>
  <si>
    <t xml:space="preserve">1 вариант  Базовый </t>
  </si>
  <si>
    <t>КФХ</t>
  </si>
  <si>
    <t>Шара-Тоготское МО</t>
  </si>
  <si>
    <t>МУП ШАРА-ТОГОТ</t>
  </si>
  <si>
    <t>с.Шара-Тогот</t>
  </si>
  <si>
    <t>Шара-Тоготского МО</t>
  </si>
  <si>
    <t>Расчет индексов производства продукции
по элементарному виду деятельности,  исходя из динамики по товарам-представителям
Шара-Тоготского МО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</si>
</sst>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00"/>
  </numFmts>
  <fonts count="37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3" fillId="0" borderId="0" xfId="0" applyFont="1"/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3" fillId="0" borderId="4" xfId="0" applyFont="1" applyBorder="1"/>
    <xf numFmtId="0" fontId="20" fillId="0" borderId="2" xfId="0" applyFont="1" applyBorder="1" applyAlignment="1">
      <alignment vertical="center" wrapText="1"/>
    </xf>
    <xf numFmtId="0" fontId="20" fillId="0" borderId="2" xfId="0" applyFont="1" applyBorder="1"/>
    <xf numFmtId="0" fontId="20" fillId="0" borderId="3" xfId="0" applyFont="1" applyBorder="1" applyAlignment="1">
      <alignment vertical="center" wrapText="1"/>
    </xf>
    <xf numFmtId="0" fontId="20" fillId="0" borderId="3" xfId="0" applyFont="1" applyBorder="1"/>
    <xf numFmtId="0" fontId="24" fillId="0" borderId="0" xfId="0" applyFont="1"/>
    <xf numFmtId="0" fontId="25" fillId="0" borderId="0" xfId="0" applyFont="1"/>
    <xf numFmtId="0" fontId="17" fillId="0" borderId="0" xfId="0" applyFont="1"/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0" fontId="24" fillId="0" borderId="0" xfId="0" applyFont="1" applyFill="1"/>
    <xf numFmtId="0" fontId="20" fillId="2" borderId="2" xfId="0" applyFont="1" applyFill="1" applyBorder="1"/>
    <xf numFmtId="0" fontId="20" fillId="2" borderId="3" xfId="0" applyFont="1" applyFill="1" applyBorder="1"/>
    <xf numFmtId="0" fontId="21" fillId="0" borderId="4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20" fillId="0" borderId="6" xfId="0" applyFont="1" applyBorder="1"/>
    <xf numFmtId="0" fontId="20" fillId="0" borderId="7" xfId="0" applyFont="1" applyBorder="1"/>
    <xf numFmtId="0" fontId="23" fillId="0" borderId="7" xfId="0" applyFont="1" applyBorder="1"/>
    <xf numFmtId="0" fontId="20" fillId="0" borderId="3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8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164" fontId="1" fillId="0" borderId="13" xfId="0" applyNumberFormat="1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164" fontId="1" fillId="0" borderId="14" xfId="0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49" fontId="10" fillId="0" borderId="8" xfId="0" applyNumberFormat="1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justify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8" xfId="0" applyFont="1" applyBorder="1" applyAlignment="1">
      <alignment horizontal="justify"/>
    </xf>
    <xf numFmtId="0" fontId="5" fillId="0" borderId="8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right" vertical="center" wrapText="1"/>
    </xf>
    <xf numFmtId="0" fontId="14" fillId="0" borderId="16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35" fillId="0" borderId="8" xfId="0" applyFont="1" applyFill="1" applyBorder="1" applyAlignment="1">
      <alignment horizontal="left" vertical="center" wrapText="1"/>
    </xf>
    <xf numFmtId="0" fontId="3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20" xfId="0" applyFont="1" applyBorder="1" applyAlignment="1">
      <alignment vertical="center"/>
    </xf>
    <xf numFmtId="0" fontId="13" fillId="0" borderId="17" xfId="0" applyFont="1" applyFill="1" applyBorder="1" applyAlignment="1">
      <alignment vertical="center" wrapText="1"/>
    </xf>
    <xf numFmtId="0" fontId="32" fillId="0" borderId="21" xfId="0" applyFont="1" applyFill="1" applyBorder="1" applyAlignment="1">
      <alignment vertical="center" wrapText="1"/>
    </xf>
    <xf numFmtId="0" fontId="32" fillId="0" borderId="18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2" fontId="1" fillId="0" borderId="13" xfId="0" applyNumberFormat="1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35" fillId="0" borderId="2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0" fillId="0" borderId="1" xfId="0" applyBorder="1"/>
    <xf numFmtId="0" fontId="32" fillId="0" borderId="8" xfId="0" applyFont="1" applyBorder="1" applyAlignment="1">
      <alignment vertical="center" wrapText="1"/>
    </xf>
    <xf numFmtId="0" fontId="32" fillId="0" borderId="8" xfId="0" applyFont="1" applyBorder="1" applyAlignment="1">
      <alignment horizontal="right" vertical="center" wrapText="1"/>
    </xf>
    <xf numFmtId="0" fontId="32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164" fontId="1" fillId="0" borderId="25" xfId="0" applyNumberFormat="1" applyFont="1" applyBorder="1" applyAlignment="1">
      <alignment horizontal="left" vertical="center" wrapText="1"/>
    </xf>
    <xf numFmtId="0" fontId="0" fillId="0" borderId="7" xfId="0" applyBorder="1"/>
    <xf numFmtId="0" fontId="30" fillId="0" borderId="8" xfId="0" applyFont="1" applyBorder="1" applyAlignment="1">
      <alignment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vertical="center" wrapText="1"/>
    </xf>
    <xf numFmtId="0" fontId="32" fillId="0" borderId="9" xfId="0" applyFont="1" applyFill="1" applyBorder="1" applyAlignment="1">
      <alignment vertical="center" wrapText="1"/>
    </xf>
    <xf numFmtId="0" fontId="32" fillId="0" borderId="9" xfId="0" applyFont="1" applyFill="1" applyBorder="1" applyAlignment="1">
      <alignment horizontal="left" vertical="center" wrapText="1"/>
    </xf>
    <xf numFmtId="49" fontId="26" fillId="0" borderId="8" xfId="0" applyNumberFormat="1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vertical="center" wrapText="1"/>
    </xf>
    <xf numFmtId="0" fontId="30" fillId="0" borderId="18" xfId="0" applyFont="1" applyFill="1" applyBorder="1" applyAlignment="1">
      <alignment vertical="center" wrapText="1"/>
    </xf>
    <xf numFmtId="0" fontId="30" fillId="0" borderId="18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20" fillId="3" borderId="1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vertical="center"/>
    </xf>
    <xf numFmtId="0" fontId="14" fillId="3" borderId="10" xfId="0" applyFont="1" applyFill="1" applyBorder="1" applyAlignment="1">
      <alignment vertical="center"/>
    </xf>
    <xf numFmtId="0" fontId="14" fillId="3" borderId="17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2" fontId="1" fillId="0" borderId="8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2" fontId="1" fillId="0" borderId="25" xfId="0" applyNumberFormat="1" applyFont="1" applyBorder="1" applyAlignment="1">
      <alignment horizontal="left" vertical="center" wrapText="1"/>
    </xf>
    <xf numFmtId="165" fontId="1" fillId="0" borderId="14" xfId="0" applyNumberFormat="1" applyFont="1" applyBorder="1" applyAlignment="1">
      <alignment horizontal="left" vertical="center" wrapText="1"/>
    </xf>
    <xf numFmtId="165" fontId="1" fillId="0" borderId="23" xfId="0" applyNumberFormat="1" applyFont="1" applyBorder="1" applyAlignment="1">
      <alignment horizontal="left" vertical="center" wrapText="1"/>
    </xf>
    <xf numFmtId="4" fontId="1" fillId="0" borderId="8" xfId="0" applyNumberFormat="1" applyFont="1" applyFill="1" applyBorder="1" applyAlignment="1" applyProtection="1">
      <alignment horizontal="left" vertical="center" wrapText="1"/>
      <protection locked="0"/>
    </xf>
    <xf numFmtId="166" fontId="1" fillId="0" borderId="8" xfId="0" applyNumberFormat="1" applyFont="1" applyFill="1" applyBorder="1" applyAlignment="1" applyProtection="1">
      <alignment horizontal="left" vertical="center" wrapText="1"/>
      <protection locked="0"/>
    </xf>
    <xf numFmtId="2" fontId="1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1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1" fillId="0" borderId="8" xfId="0" applyNumberFormat="1" applyFont="1" applyBorder="1" applyAlignment="1">
      <alignment horizontal="left" vertical="center" wrapText="1"/>
    </xf>
    <xf numFmtId="166" fontId="1" fillId="0" borderId="14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166" fontId="1" fillId="0" borderId="8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3" fontId="1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4" fillId="0" borderId="8" xfId="0" applyNumberFormat="1" applyFont="1" applyBorder="1" applyAlignment="1">
      <alignment horizontal="center" vertical="center" wrapText="1"/>
    </xf>
    <xf numFmtId="165" fontId="34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34" fillId="0" borderId="8" xfId="0" applyNumberFormat="1" applyFont="1" applyBorder="1" applyAlignment="1">
      <alignment horizontal="left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8" xfId="0" applyNumberFormat="1" applyFont="1" applyBorder="1" applyAlignment="1">
      <alignment horizontal="center" vertical="center" wrapText="1"/>
    </xf>
    <xf numFmtId="0" fontId="36" fillId="0" borderId="8" xfId="0" applyFont="1" applyBorder="1" applyAlignment="1">
      <alignment horizontal="left" vertical="center" wrapText="1"/>
    </xf>
    <xf numFmtId="165" fontId="36" fillId="0" borderId="8" xfId="0" applyNumberFormat="1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 wrapText="1"/>
    </xf>
    <xf numFmtId="164" fontId="20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0" fillId="0" borderId="0" xfId="0" applyAlignment="1"/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" vertical="center"/>
    </xf>
    <xf numFmtId="0" fontId="29" fillId="3" borderId="27" xfId="0" applyFont="1" applyFill="1" applyBorder="1" applyAlignment="1">
      <alignment horizontal="center" vertical="center"/>
    </xf>
    <xf numFmtId="0" fontId="29" fillId="3" borderId="2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left"/>
    </xf>
    <xf numFmtId="0" fontId="21" fillId="4" borderId="30" xfId="0" applyFont="1" applyFill="1" applyBorder="1" applyAlignment="1">
      <alignment horizontal="left"/>
    </xf>
    <xf numFmtId="0" fontId="0" fillId="4" borderId="30" xfId="0" applyFill="1" applyBorder="1" applyAlignment="1"/>
    <xf numFmtId="0" fontId="22" fillId="0" borderId="30" xfId="0" applyFont="1" applyBorder="1" applyAlignment="1">
      <alignment vertical="center" wrapText="1"/>
    </xf>
    <xf numFmtId="0" fontId="20" fillId="0" borderId="5" xfId="0" applyFont="1" applyFill="1" applyBorder="1"/>
    <xf numFmtId="0" fontId="20" fillId="0" borderId="0" xfId="0" applyFont="1" applyFill="1" applyBorder="1"/>
    <xf numFmtId="0" fontId="21" fillId="3" borderId="31" xfId="0" applyFont="1" applyFill="1" applyBorder="1" applyAlignment="1">
      <alignment horizontal="center" wrapText="1"/>
    </xf>
    <xf numFmtId="0" fontId="21" fillId="3" borderId="30" xfId="0" applyFont="1" applyFill="1" applyBorder="1" applyAlignment="1">
      <alignment horizontal="center" wrapText="1"/>
    </xf>
    <xf numFmtId="0" fontId="33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50"/>
  </sheetPr>
  <dimension ref="A1:N164"/>
  <sheetViews>
    <sheetView tabSelected="1" view="pageBreakPreview" zoomScale="75" zoomScaleNormal="75" workbookViewId="0">
      <selection activeCell="D11" sqref="D11"/>
    </sheetView>
  </sheetViews>
  <sheetFormatPr defaultRowHeight="12.75"/>
  <cols>
    <col min="1" max="1" width="74.7109375" customWidth="1"/>
    <col min="2" max="2" width="15.140625" customWidth="1"/>
    <col min="3" max="3" width="13.85546875" customWidth="1"/>
    <col min="4" max="4" width="14.140625" customWidth="1"/>
    <col min="5" max="5" width="13" customWidth="1"/>
    <col min="6" max="6" width="13.85546875" bestFit="1" customWidth="1"/>
    <col min="7" max="7" width="13.7109375" bestFit="1" customWidth="1"/>
    <col min="8" max="9" width="13.140625" bestFit="1" customWidth="1"/>
  </cols>
  <sheetData>
    <row r="1" spans="1:9" ht="39" customHeight="1">
      <c r="A1" s="114"/>
      <c r="B1" s="114"/>
      <c r="C1" s="114"/>
      <c r="D1" s="114"/>
      <c r="E1" s="114"/>
      <c r="F1" s="114"/>
      <c r="H1" s="189" t="s">
        <v>183</v>
      </c>
      <c r="I1" s="189"/>
    </row>
    <row r="2" spans="1:9" ht="14.25" customHeight="1">
      <c r="A2" s="1"/>
      <c r="B2" s="2"/>
      <c r="C2" s="1"/>
      <c r="D2" s="1"/>
      <c r="E2" s="33"/>
      <c r="F2" s="33"/>
      <c r="G2" s="33"/>
    </row>
    <row r="3" spans="1:9" ht="51" customHeight="1">
      <c r="A3" s="193" t="s">
        <v>196</v>
      </c>
      <c r="B3" s="193"/>
      <c r="C3" s="193"/>
      <c r="D3" s="193"/>
      <c r="E3" s="193"/>
      <c r="F3" s="193"/>
      <c r="G3" s="193"/>
      <c r="H3" s="193"/>
      <c r="I3" s="193"/>
    </row>
    <row r="4" spans="1:9" ht="14.25" customHeight="1">
      <c r="A4" s="27"/>
      <c r="B4" s="27"/>
      <c r="C4" s="27"/>
      <c r="D4" s="27"/>
      <c r="E4" s="27"/>
      <c r="F4" s="27"/>
      <c r="G4" s="27"/>
    </row>
    <row r="5" spans="1:9" ht="21" customHeight="1">
      <c r="A5" s="190" t="s">
        <v>8</v>
      </c>
      <c r="B5" s="199" t="s">
        <v>9</v>
      </c>
      <c r="C5" s="190" t="s">
        <v>171</v>
      </c>
      <c r="D5" s="190" t="s">
        <v>184</v>
      </c>
      <c r="E5" s="190" t="s">
        <v>185</v>
      </c>
      <c r="F5" s="196" t="s">
        <v>67</v>
      </c>
      <c r="G5" s="197"/>
      <c r="H5" s="197"/>
      <c r="I5" s="198"/>
    </row>
    <row r="6" spans="1:9" ht="33" customHeight="1">
      <c r="A6" s="191"/>
      <c r="B6" s="200"/>
      <c r="C6" s="191"/>
      <c r="D6" s="191"/>
      <c r="E6" s="191"/>
      <c r="F6" s="196" t="s">
        <v>172</v>
      </c>
      <c r="G6" s="197"/>
      <c r="H6" s="194" t="s">
        <v>173</v>
      </c>
      <c r="I6" s="194" t="s">
        <v>186</v>
      </c>
    </row>
    <row r="7" spans="1:9" ht="46.5" customHeight="1">
      <c r="A7" s="192"/>
      <c r="B7" s="201"/>
      <c r="C7" s="192"/>
      <c r="D7" s="192"/>
      <c r="E7" s="192"/>
      <c r="F7" s="150" t="s">
        <v>197</v>
      </c>
      <c r="G7" s="151" t="s">
        <v>5</v>
      </c>
      <c r="H7" s="195"/>
      <c r="I7" s="195"/>
    </row>
    <row r="8" spans="1:9" ht="18.75">
      <c r="A8" s="202" t="s">
        <v>10</v>
      </c>
      <c r="B8" s="203"/>
      <c r="C8" s="203"/>
      <c r="D8" s="203"/>
      <c r="E8" s="203"/>
      <c r="F8" s="203"/>
      <c r="G8" s="203"/>
      <c r="H8" s="203"/>
      <c r="I8" s="203"/>
    </row>
    <row r="9" spans="1:9" ht="39">
      <c r="A9" s="36" t="s">
        <v>83</v>
      </c>
      <c r="B9" s="53" t="s">
        <v>11</v>
      </c>
      <c r="C9" s="172">
        <f>C11+C18+C20</f>
        <v>40.213999999999999</v>
      </c>
      <c r="D9" s="172">
        <f>D11+D18+D20</f>
        <v>43.3</v>
      </c>
      <c r="E9" s="172">
        <f t="shared" ref="E9:I9" si="0">E11+E18+E20</f>
        <v>44.88</v>
      </c>
      <c r="F9" s="172">
        <f t="shared" si="0"/>
        <v>46.540999999999997</v>
      </c>
      <c r="G9" s="172"/>
      <c r="H9" s="172">
        <f t="shared" si="0"/>
        <v>48.243000000000002</v>
      </c>
      <c r="I9" s="172">
        <f t="shared" si="0"/>
        <v>50.177</v>
      </c>
    </row>
    <row r="10" spans="1:9" ht="18.75">
      <c r="A10" s="97" t="s">
        <v>12</v>
      </c>
      <c r="B10" s="66"/>
      <c r="C10" s="67"/>
      <c r="D10" s="67"/>
      <c r="E10" s="67"/>
      <c r="F10" s="67"/>
      <c r="G10" s="68"/>
      <c r="H10" s="67"/>
      <c r="I10" s="68"/>
    </row>
    <row r="11" spans="1:9" ht="37.5">
      <c r="A11" s="70" t="s">
        <v>117</v>
      </c>
      <c r="B11" s="55" t="s">
        <v>11</v>
      </c>
      <c r="C11" s="56">
        <v>20.77</v>
      </c>
      <c r="D11" s="56">
        <v>22.95</v>
      </c>
      <c r="E11" s="160">
        <v>23.8</v>
      </c>
      <c r="F11" s="160">
        <v>24.7</v>
      </c>
      <c r="G11" s="160"/>
      <c r="H11" s="160">
        <v>25.6</v>
      </c>
      <c r="I11" s="160">
        <v>26.7</v>
      </c>
    </row>
    <row r="12" spans="1:9" ht="37.5">
      <c r="A12" s="71" t="s">
        <v>118</v>
      </c>
      <c r="B12" s="55" t="s">
        <v>11</v>
      </c>
      <c r="C12" s="56">
        <v>20.77</v>
      </c>
      <c r="D12" s="56">
        <v>22.95</v>
      </c>
      <c r="E12" s="160">
        <v>23.8</v>
      </c>
      <c r="F12" s="160">
        <v>24.7</v>
      </c>
      <c r="G12" s="57"/>
      <c r="H12" s="160">
        <v>25.6</v>
      </c>
      <c r="I12" s="160">
        <v>26.7</v>
      </c>
    </row>
    <row r="13" spans="1:9" ht="18.75">
      <c r="A13" s="72" t="s">
        <v>119</v>
      </c>
      <c r="B13" s="55" t="s">
        <v>11</v>
      </c>
      <c r="C13" s="56"/>
      <c r="D13" s="56"/>
      <c r="E13" s="56"/>
      <c r="F13" s="56"/>
      <c r="G13" s="57"/>
      <c r="H13" s="56"/>
      <c r="I13" s="57"/>
    </row>
    <row r="14" spans="1:9" ht="18.75">
      <c r="A14" s="72" t="s">
        <v>120</v>
      </c>
      <c r="B14" s="55" t="s">
        <v>11</v>
      </c>
      <c r="C14" s="56"/>
      <c r="D14" s="56"/>
      <c r="E14" s="56"/>
      <c r="F14" s="56"/>
      <c r="G14" s="57"/>
      <c r="H14" s="56"/>
      <c r="I14" s="57"/>
    </row>
    <row r="15" spans="1:9" ht="18.75">
      <c r="A15" s="72" t="s">
        <v>44</v>
      </c>
      <c r="B15" s="55" t="s">
        <v>11</v>
      </c>
      <c r="C15" s="56"/>
      <c r="D15" s="56"/>
      <c r="E15" s="56"/>
      <c r="F15" s="56"/>
      <c r="G15" s="57"/>
      <c r="H15" s="56"/>
      <c r="I15" s="57"/>
    </row>
    <row r="16" spans="1:9" ht="18.75">
      <c r="A16" s="72" t="s">
        <v>45</v>
      </c>
      <c r="B16" s="55" t="s">
        <v>11</v>
      </c>
      <c r="C16" s="56"/>
      <c r="D16" s="56"/>
      <c r="E16" s="56"/>
      <c r="F16" s="56"/>
      <c r="G16" s="57"/>
      <c r="H16" s="56"/>
      <c r="I16" s="57"/>
    </row>
    <row r="17" spans="1:9" ht="40.5" customHeight="1">
      <c r="A17" s="71" t="s">
        <v>121</v>
      </c>
      <c r="B17" s="55" t="s">
        <v>11</v>
      </c>
      <c r="C17" s="56"/>
      <c r="D17" s="56"/>
      <c r="E17" s="56"/>
      <c r="F17" s="56"/>
      <c r="G17" s="57"/>
      <c r="H17" s="56"/>
      <c r="I17" s="57"/>
    </row>
    <row r="18" spans="1:9" ht="37.5" customHeight="1">
      <c r="A18" s="70" t="s">
        <v>122</v>
      </c>
      <c r="B18" s="55" t="s">
        <v>11</v>
      </c>
      <c r="C18" s="56">
        <v>0.44400000000000001</v>
      </c>
      <c r="D18" s="170">
        <v>0.75</v>
      </c>
      <c r="E18" s="170">
        <v>0.78</v>
      </c>
      <c r="F18" s="56">
        <v>0.81100000000000005</v>
      </c>
      <c r="G18" s="57"/>
      <c r="H18" s="56">
        <v>0.84299999999999997</v>
      </c>
      <c r="I18" s="170">
        <v>0.877</v>
      </c>
    </row>
    <row r="19" spans="1:9" ht="18.75">
      <c r="A19" s="72" t="s">
        <v>17</v>
      </c>
      <c r="B19" s="55" t="s">
        <v>11</v>
      </c>
      <c r="C19" s="56"/>
      <c r="D19" s="56"/>
      <c r="E19" s="56"/>
      <c r="F19" s="56"/>
      <c r="G19" s="57"/>
      <c r="H19" s="56"/>
      <c r="I19" s="57"/>
    </row>
    <row r="20" spans="1:9" ht="37.5">
      <c r="A20" s="70" t="s">
        <v>123</v>
      </c>
      <c r="B20" s="55" t="s">
        <v>11</v>
      </c>
      <c r="C20" s="160">
        <v>19</v>
      </c>
      <c r="D20" s="160">
        <v>19.600000000000001</v>
      </c>
      <c r="E20" s="160">
        <v>20.3</v>
      </c>
      <c r="F20" s="160">
        <v>21.03</v>
      </c>
      <c r="G20" s="57"/>
      <c r="H20" s="160">
        <v>21.8</v>
      </c>
      <c r="I20" s="160">
        <v>22.6</v>
      </c>
    </row>
    <row r="21" spans="1:9" ht="18.75">
      <c r="A21" s="72" t="s">
        <v>161</v>
      </c>
      <c r="B21" s="55" t="s">
        <v>11</v>
      </c>
      <c r="C21" s="56"/>
      <c r="D21" s="56"/>
      <c r="E21" s="56"/>
      <c r="F21" s="56"/>
      <c r="G21" s="57"/>
      <c r="H21" s="56"/>
      <c r="I21" s="57"/>
    </row>
    <row r="22" spans="1:9" ht="18.75">
      <c r="A22" s="72" t="s">
        <v>162</v>
      </c>
      <c r="B22" s="55" t="s">
        <v>11</v>
      </c>
      <c r="C22" s="56"/>
      <c r="D22" s="56"/>
      <c r="E22" s="56"/>
      <c r="F22" s="56"/>
      <c r="G22" s="57"/>
      <c r="H22" s="56"/>
      <c r="I22" s="57"/>
    </row>
    <row r="23" spans="1:9" ht="18.75">
      <c r="A23" s="72" t="s">
        <v>49</v>
      </c>
      <c r="B23" s="55" t="s">
        <v>11</v>
      </c>
      <c r="C23" s="56"/>
      <c r="D23" s="56"/>
      <c r="E23" s="56"/>
      <c r="F23" s="56"/>
      <c r="G23" s="57"/>
      <c r="H23" s="56"/>
      <c r="I23" s="57"/>
    </row>
    <row r="24" spans="1:9" ht="58.5">
      <c r="A24" s="36" t="s">
        <v>84</v>
      </c>
      <c r="B24" s="55" t="s">
        <v>11</v>
      </c>
      <c r="C24" s="56">
        <v>66.239999999999995</v>
      </c>
      <c r="D24" s="56">
        <v>57.06</v>
      </c>
      <c r="E24" s="160">
        <v>45</v>
      </c>
      <c r="F24" s="160">
        <v>35</v>
      </c>
      <c r="G24" s="57"/>
      <c r="H24" s="160">
        <v>35</v>
      </c>
      <c r="I24" s="160">
        <v>45</v>
      </c>
    </row>
    <row r="25" spans="1:9" ht="44.25" customHeight="1">
      <c r="A25" s="94" t="s">
        <v>93</v>
      </c>
      <c r="B25" s="62" t="s">
        <v>11</v>
      </c>
      <c r="C25" s="112">
        <v>22.12</v>
      </c>
      <c r="D25" s="112">
        <v>19.02</v>
      </c>
      <c r="E25" s="112">
        <v>15</v>
      </c>
      <c r="F25" s="112">
        <v>10</v>
      </c>
      <c r="G25" s="64"/>
      <c r="H25" s="112">
        <v>15</v>
      </c>
      <c r="I25" s="112">
        <v>20</v>
      </c>
    </row>
    <row r="26" spans="1:9" ht="18.75">
      <c r="A26" s="204" t="s">
        <v>15</v>
      </c>
      <c r="B26" s="205"/>
      <c r="C26" s="205"/>
      <c r="D26" s="205"/>
      <c r="E26" s="205"/>
      <c r="F26" s="205"/>
      <c r="G26" s="205"/>
      <c r="H26" s="205"/>
      <c r="I26" s="206"/>
    </row>
    <row r="27" spans="1:9" ht="18.75">
      <c r="A27" s="95" t="s">
        <v>69</v>
      </c>
      <c r="B27" s="65"/>
      <c r="C27" s="65"/>
      <c r="D27" s="65"/>
      <c r="E27" s="65"/>
      <c r="F27" s="65"/>
      <c r="G27" s="65"/>
      <c r="H27" s="65"/>
      <c r="I27" s="65"/>
    </row>
    <row r="28" spans="1:9" ht="58.5" customHeight="1">
      <c r="A28" s="75" t="s">
        <v>168</v>
      </c>
      <c r="B28" s="55" t="s">
        <v>11</v>
      </c>
      <c r="C28" s="58">
        <f>C35+C38+C41+C44</f>
        <v>0.67600000000000005</v>
      </c>
      <c r="D28" s="178">
        <f t="shared" ref="D28:I28" si="1">D35+D38+D41+D44</f>
        <v>0.76400000000000001</v>
      </c>
      <c r="E28" s="178">
        <f t="shared" si="1"/>
        <v>0.53400000000000003</v>
      </c>
      <c r="F28" s="58">
        <f t="shared" si="1"/>
        <v>0.55000000000000004</v>
      </c>
      <c r="G28" s="58"/>
      <c r="H28" s="58">
        <f t="shared" si="1"/>
        <v>0.55000000000000004</v>
      </c>
      <c r="I28" s="58">
        <f t="shared" si="1"/>
        <v>0.55000000000000004</v>
      </c>
    </row>
    <row r="29" spans="1:9" ht="18.75">
      <c r="A29" s="75" t="s">
        <v>71</v>
      </c>
      <c r="B29" s="58" t="s">
        <v>13</v>
      </c>
      <c r="C29" s="58"/>
      <c r="D29" s="58"/>
      <c r="E29" s="58"/>
      <c r="F29" s="58"/>
      <c r="G29" s="58"/>
      <c r="H29" s="58"/>
      <c r="I29" s="58"/>
    </row>
    <row r="30" spans="1:9" ht="18.75">
      <c r="A30" s="76" t="s">
        <v>27</v>
      </c>
      <c r="B30" s="55"/>
      <c r="C30" s="58"/>
      <c r="D30" s="58"/>
      <c r="E30" s="58"/>
      <c r="F30" s="58"/>
      <c r="G30" s="58"/>
      <c r="H30" s="58"/>
      <c r="I30" s="58"/>
    </row>
    <row r="31" spans="1:9" ht="18.75">
      <c r="A31" s="74" t="s">
        <v>124</v>
      </c>
      <c r="B31" s="55"/>
      <c r="C31" s="56"/>
      <c r="D31" s="56"/>
      <c r="E31" s="56"/>
      <c r="F31" s="56"/>
      <c r="G31" s="59"/>
      <c r="H31" s="56"/>
      <c r="I31" s="59"/>
    </row>
    <row r="32" spans="1:9" ht="37.5">
      <c r="A32" s="77" t="s">
        <v>125</v>
      </c>
      <c r="B32" s="55" t="s">
        <v>11</v>
      </c>
      <c r="C32" s="56"/>
      <c r="D32" s="56"/>
      <c r="E32" s="56"/>
      <c r="F32" s="56"/>
      <c r="G32" s="59"/>
      <c r="H32" s="56"/>
      <c r="I32" s="59"/>
    </row>
    <row r="33" spans="1:9" ht="18.75">
      <c r="A33" s="77" t="s">
        <v>170</v>
      </c>
      <c r="B33" s="55" t="s">
        <v>13</v>
      </c>
      <c r="C33" s="56"/>
      <c r="D33" s="56"/>
      <c r="E33" s="56"/>
      <c r="F33" s="56"/>
      <c r="G33" s="59"/>
      <c r="H33" s="56"/>
      <c r="I33" s="59"/>
    </row>
    <row r="34" spans="1:9" ht="18.75">
      <c r="A34" s="74" t="s">
        <v>126</v>
      </c>
      <c r="B34" s="55"/>
      <c r="C34" s="56"/>
      <c r="D34" s="56"/>
      <c r="E34" s="56"/>
      <c r="F34" s="56"/>
      <c r="G34" s="59"/>
      <c r="H34" s="56"/>
      <c r="I34" s="59"/>
    </row>
    <row r="35" spans="1:9" ht="37.5">
      <c r="A35" s="77" t="s">
        <v>127</v>
      </c>
      <c r="B35" s="55" t="s">
        <v>11</v>
      </c>
      <c r="C35" s="56"/>
      <c r="D35" s="56"/>
      <c r="E35" s="56"/>
      <c r="F35" s="56"/>
      <c r="G35" s="59"/>
      <c r="H35" s="56"/>
      <c r="I35" s="59"/>
    </row>
    <row r="36" spans="1:9" ht="18.75">
      <c r="A36" s="77" t="s">
        <v>2</v>
      </c>
      <c r="B36" s="55" t="s">
        <v>13</v>
      </c>
      <c r="C36" s="56"/>
      <c r="D36" s="56"/>
      <c r="E36" s="56"/>
      <c r="F36" s="56"/>
      <c r="G36" s="59"/>
      <c r="H36" s="56"/>
      <c r="I36" s="59"/>
    </row>
    <row r="37" spans="1:9" ht="37.5" customHeight="1">
      <c r="A37" s="74" t="s">
        <v>128</v>
      </c>
      <c r="B37" s="55"/>
      <c r="C37" s="56"/>
      <c r="D37" s="56"/>
      <c r="E37" s="56"/>
      <c r="F37" s="56"/>
      <c r="G37" s="59"/>
      <c r="H37" s="56"/>
      <c r="I37" s="59"/>
    </row>
    <row r="38" spans="1:9" ht="37.5">
      <c r="A38" s="77" t="s">
        <v>127</v>
      </c>
      <c r="B38" s="55" t="s">
        <v>11</v>
      </c>
      <c r="C38" s="56"/>
      <c r="D38" s="56"/>
      <c r="E38" s="56"/>
      <c r="F38" s="56"/>
      <c r="G38" s="59"/>
      <c r="H38" s="56"/>
      <c r="I38" s="59"/>
    </row>
    <row r="39" spans="1:9" ht="18.75">
      <c r="A39" s="77" t="s">
        <v>2</v>
      </c>
      <c r="B39" s="55" t="s">
        <v>13</v>
      </c>
      <c r="C39" s="56"/>
      <c r="D39" s="56"/>
      <c r="E39" s="56"/>
      <c r="F39" s="56"/>
      <c r="G39" s="59"/>
      <c r="H39" s="56"/>
      <c r="I39" s="59"/>
    </row>
    <row r="40" spans="1:9" ht="37.5">
      <c r="A40" s="130" t="s">
        <v>129</v>
      </c>
      <c r="B40" s="55"/>
      <c r="C40" s="56"/>
      <c r="D40" s="56"/>
      <c r="E40" s="56"/>
      <c r="F40" s="79"/>
      <c r="G40" s="59"/>
      <c r="H40" s="79"/>
      <c r="I40" s="59"/>
    </row>
    <row r="41" spans="1:9" ht="37.5">
      <c r="A41" s="77" t="s">
        <v>130</v>
      </c>
      <c r="B41" s="55" t="s">
        <v>11</v>
      </c>
      <c r="C41" s="56"/>
      <c r="D41" s="56"/>
      <c r="E41" s="56"/>
      <c r="F41" s="79"/>
      <c r="G41" s="59"/>
      <c r="H41" s="79"/>
      <c r="I41" s="59"/>
    </row>
    <row r="42" spans="1:9" ht="18.75">
      <c r="A42" s="77" t="s">
        <v>2</v>
      </c>
      <c r="B42" s="55" t="s">
        <v>13</v>
      </c>
      <c r="C42" s="56"/>
      <c r="D42" s="56"/>
      <c r="E42" s="56"/>
      <c r="F42" s="79"/>
      <c r="G42" s="59"/>
      <c r="H42" s="79"/>
      <c r="I42" s="59"/>
    </row>
    <row r="43" spans="1:9" ht="56.25">
      <c r="A43" s="130" t="s">
        <v>131</v>
      </c>
      <c r="B43" s="55"/>
      <c r="C43" s="56"/>
      <c r="D43" s="56"/>
      <c r="E43" s="56"/>
      <c r="F43" s="79"/>
      <c r="G43" s="59"/>
      <c r="H43" s="79"/>
      <c r="I43" s="59"/>
    </row>
    <row r="44" spans="1:9" ht="37.5">
      <c r="A44" s="77" t="s">
        <v>130</v>
      </c>
      <c r="B44" s="55" t="s">
        <v>11</v>
      </c>
      <c r="C44" s="56">
        <v>0.67600000000000005</v>
      </c>
      <c r="D44" s="170">
        <v>0.76400000000000001</v>
      </c>
      <c r="E44" s="170">
        <v>0.53400000000000003</v>
      </c>
      <c r="F44" s="170">
        <v>0.55000000000000004</v>
      </c>
      <c r="G44" s="56"/>
      <c r="H44" s="170">
        <v>0.55000000000000004</v>
      </c>
      <c r="I44" s="170">
        <v>0.55000000000000004</v>
      </c>
    </row>
    <row r="45" spans="1:9" ht="37.5">
      <c r="A45" s="78" t="s">
        <v>132</v>
      </c>
      <c r="B45" s="60"/>
      <c r="C45" s="56"/>
      <c r="D45" s="56"/>
      <c r="E45" s="56"/>
      <c r="F45" s="79"/>
      <c r="G45" s="56"/>
      <c r="H45" s="79"/>
      <c r="I45" s="56"/>
    </row>
    <row r="46" spans="1:9" ht="18.75">
      <c r="A46" s="80" t="s">
        <v>16</v>
      </c>
      <c r="B46" s="55" t="s">
        <v>11</v>
      </c>
      <c r="C46" s="56">
        <f>C11</f>
        <v>20.77</v>
      </c>
      <c r="D46" s="56">
        <f t="shared" ref="D46:H46" si="2">D11</f>
        <v>22.95</v>
      </c>
      <c r="E46" s="160">
        <f t="shared" si="2"/>
        <v>23.8</v>
      </c>
      <c r="F46" s="160">
        <f t="shared" si="2"/>
        <v>24.7</v>
      </c>
      <c r="G46" s="160"/>
      <c r="H46" s="56">
        <f t="shared" si="2"/>
        <v>25.6</v>
      </c>
      <c r="I46" s="160">
        <f>I11</f>
        <v>26.7</v>
      </c>
    </row>
    <row r="47" spans="1:9" ht="18.75">
      <c r="A47" s="80" t="s">
        <v>133</v>
      </c>
      <c r="B47" s="55" t="s">
        <v>13</v>
      </c>
      <c r="C47" s="56"/>
      <c r="D47" s="56"/>
      <c r="E47" s="56"/>
      <c r="F47" s="56"/>
      <c r="G47" s="59"/>
      <c r="H47" s="56"/>
      <c r="I47" s="59"/>
    </row>
    <row r="48" spans="1:9" ht="18.75">
      <c r="A48" s="81" t="s">
        <v>134</v>
      </c>
      <c r="B48" s="60"/>
      <c r="C48" s="56"/>
      <c r="D48" s="56"/>
      <c r="E48" s="56"/>
      <c r="F48" s="79"/>
      <c r="G48" s="56"/>
      <c r="H48" s="79"/>
      <c r="I48" s="56"/>
    </row>
    <row r="49" spans="1:9" ht="18.75">
      <c r="A49" s="82" t="s">
        <v>135</v>
      </c>
      <c r="B49" s="55" t="s">
        <v>11</v>
      </c>
      <c r="C49" s="56"/>
      <c r="D49" s="56"/>
      <c r="E49" s="56"/>
      <c r="F49" s="56"/>
      <c r="G49" s="61"/>
      <c r="H49" s="56"/>
      <c r="I49" s="61"/>
    </row>
    <row r="50" spans="1:9" ht="18.75">
      <c r="A50" s="82" t="s">
        <v>18</v>
      </c>
      <c r="B50" s="55" t="s">
        <v>19</v>
      </c>
      <c r="C50" s="56">
        <v>232</v>
      </c>
      <c r="D50" s="56">
        <v>1890</v>
      </c>
      <c r="E50" s="56"/>
      <c r="F50" s="56"/>
      <c r="G50" s="61"/>
      <c r="H50" s="56"/>
      <c r="I50" s="61"/>
    </row>
    <row r="51" spans="1:9" ht="18.75">
      <c r="A51" s="82" t="s">
        <v>20</v>
      </c>
      <c r="B51" s="55" t="s">
        <v>19</v>
      </c>
      <c r="C51" s="56"/>
      <c r="D51" s="56"/>
      <c r="E51" s="56"/>
      <c r="F51" s="56"/>
      <c r="G51" s="61"/>
      <c r="H51" s="56"/>
      <c r="I51" s="61"/>
    </row>
    <row r="52" spans="1:9" ht="18.75">
      <c r="A52" s="81" t="s">
        <v>136</v>
      </c>
      <c r="B52" s="60"/>
      <c r="C52" s="56"/>
      <c r="D52" s="56"/>
      <c r="E52" s="56"/>
      <c r="F52" s="79"/>
      <c r="G52" s="59"/>
      <c r="H52" s="79"/>
      <c r="I52" s="59"/>
    </row>
    <row r="53" spans="1:9" ht="18.75">
      <c r="A53" s="82" t="s">
        <v>137</v>
      </c>
      <c r="B53" s="55" t="s">
        <v>138</v>
      </c>
      <c r="C53" s="56"/>
      <c r="D53" s="56"/>
      <c r="E53" s="56"/>
      <c r="F53" s="56"/>
      <c r="G53" s="61"/>
      <c r="H53" s="56"/>
      <c r="I53" s="61"/>
    </row>
    <row r="54" spans="1:9" ht="18.75">
      <c r="A54" s="82" t="s">
        <v>139</v>
      </c>
      <c r="B54" s="55" t="s">
        <v>140</v>
      </c>
      <c r="C54" s="56"/>
      <c r="D54" s="56"/>
      <c r="E54" s="56"/>
      <c r="F54" s="56"/>
      <c r="G54" s="59"/>
      <c r="H54" s="56"/>
      <c r="I54" s="59"/>
    </row>
    <row r="55" spans="1:9" ht="37.5">
      <c r="A55" s="81" t="s">
        <v>141</v>
      </c>
      <c r="B55" s="55"/>
      <c r="C55" s="56"/>
      <c r="D55" s="56"/>
      <c r="E55" s="56"/>
      <c r="F55" s="56"/>
      <c r="G55" s="59"/>
      <c r="H55" s="56"/>
      <c r="I55" s="59"/>
    </row>
    <row r="56" spans="1:9" ht="18.75">
      <c r="A56" s="82" t="s">
        <v>21</v>
      </c>
      <c r="B56" s="55" t="s">
        <v>11</v>
      </c>
      <c r="C56" s="160">
        <f>C20</f>
        <v>19</v>
      </c>
      <c r="D56" s="160">
        <f t="shared" ref="D56:I56" si="3">D20</f>
        <v>19.600000000000001</v>
      </c>
      <c r="E56" s="160">
        <f t="shared" si="3"/>
        <v>20.3</v>
      </c>
      <c r="F56" s="160">
        <f t="shared" si="3"/>
        <v>21.03</v>
      </c>
      <c r="G56" s="160"/>
      <c r="H56" s="160">
        <f t="shared" si="3"/>
        <v>21.8</v>
      </c>
      <c r="I56" s="160">
        <f t="shared" si="3"/>
        <v>22.6</v>
      </c>
    </row>
    <row r="57" spans="1:9" ht="18.75">
      <c r="A57" s="82" t="s">
        <v>22</v>
      </c>
      <c r="B57" s="55" t="s">
        <v>13</v>
      </c>
      <c r="C57" s="56"/>
      <c r="D57" s="56"/>
      <c r="E57" s="56"/>
      <c r="F57" s="56"/>
      <c r="G57" s="59"/>
      <c r="H57" s="56"/>
      <c r="I57" s="59"/>
    </row>
    <row r="58" spans="1:9" ht="18.75">
      <c r="A58" s="78" t="s">
        <v>23</v>
      </c>
      <c r="B58" s="60"/>
      <c r="C58" s="56"/>
      <c r="D58" s="56"/>
      <c r="E58" s="56"/>
      <c r="F58" s="56"/>
      <c r="G58" s="59"/>
      <c r="H58" s="56"/>
      <c r="I58" s="59"/>
    </row>
    <row r="59" spans="1:9" ht="18.75">
      <c r="A59" s="80" t="s">
        <v>142</v>
      </c>
      <c r="B59" s="55" t="s">
        <v>24</v>
      </c>
      <c r="C59" s="56">
        <v>107</v>
      </c>
      <c r="D59" s="56">
        <v>94</v>
      </c>
      <c r="E59" s="56">
        <v>92</v>
      </c>
      <c r="F59" s="56">
        <v>94</v>
      </c>
      <c r="G59" s="61"/>
      <c r="H59" s="56">
        <v>98</v>
      </c>
      <c r="I59" s="61">
        <v>99</v>
      </c>
    </row>
    <row r="60" spans="1:9" ht="18.75">
      <c r="A60" s="80" t="s">
        <v>70</v>
      </c>
      <c r="B60" s="55"/>
      <c r="C60" s="56"/>
      <c r="D60" s="56"/>
      <c r="E60" s="56"/>
      <c r="F60" s="56"/>
      <c r="G60" s="61"/>
      <c r="H60" s="56"/>
      <c r="I60" s="61"/>
    </row>
    <row r="61" spans="1:9" ht="37.5">
      <c r="A61" s="80" t="s">
        <v>169</v>
      </c>
      <c r="B61" s="55" t="s">
        <v>24</v>
      </c>
      <c r="C61" s="56">
        <v>16</v>
      </c>
      <c r="D61" s="56">
        <v>16</v>
      </c>
      <c r="E61" s="56">
        <v>15</v>
      </c>
      <c r="F61" s="56">
        <v>16</v>
      </c>
      <c r="G61" s="61"/>
      <c r="H61" s="56">
        <v>17</v>
      </c>
      <c r="I61" s="61">
        <v>17</v>
      </c>
    </row>
    <row r="62" spans="1:9" ht="37.5">
      <c r="A62" s="80" t="s">
        <v>118</v>
      </c>
      <c r="B62" s="55" t="s">
        <v>24</v>
      </c>
      <c r="C62" s="56"/>
      <c r="D62" s="56"/>
      <c r="E62" s="56"/>
      <c r="F62" s="56"/>
      <c r="G62" s="61"/>
      <c r="H62" s="56"/>
      <c r="I62" s="61"/>
    </row>
    <row r="63" spans="1:9" ht="18.75">
      <c r="A63" s="80" t="s">
        <v>119</v>
      </c>
      <c r="B63" s="55" t="s">
        <v>24</v>
      </c>
      <c r="C63" s="56"/>
      <c r="D63" s="56"/>
      <c r="E63" s="56"/>
      <c r="F63" s="56"/>
      <c r="G63" s="61"/>
      <c r="H63" s="56"/>
      <c r="I63" s="61"/>
    </row>
    <row r="64" spans="1:9" ht="18.75">
      <c r="A64" s="80" t="s">
        <v>120</v>
      </c>
      <c r="B64" s="55" t="s">
        <v>24</v>
      </c>
      <c r="C64" s="56"/>
      <c r="D64" s="56"/>
      <c r="E64" s="56"/>
      <c r="F64" s="56"/>
      <c r="G64" s="61"/>
      <c r="H64" s="56"/>
      <c r="I64" s="61"/>
    </row>
    <row r="65" spans="1:9" ht="20.25" customHeight="1">
      <c r="A65" s="80" t="s">
        <v>44</v>
      </c>
      <c r="B65" s="55" t="s">
        <v>24</v>
      </c>
      <c r="C65" s="56"/>
      <c r="D65" s="56"/>
      <c r="E65" s="56"/>
      <c r="F65" s="56"/>
      <c r="G65" s="61"/>
      <c r="H65" s="56"/>
      <c r="I65" s="61"/>
    </row>
    <row r="66" spans="1:9" ht="18.75">
      <c r="A66" s="80" t="s">
        <v>45</v>
      </c>
      <c r="B66" s="55" t="s">
        <v>24</v>
      </c>
      <c r="C66" s="56"/>
      <c r="D66" s="56"/>
      <c r="E66" s="56"/>
      <c r="F66" s="56"/>
      <c r="G66" s="61"/>
      <c r="H66" s="56"/>
      <c r="I66" s="61"/>
    </row>
    <row r="67" spans="1:9" ht="37.5">
      <c r="A67" s="80" t="s">
        <v>121</v>
      </c>
      <c r="B67" s="55" t="s">
        <v>24</v>
      </c>
      <c r="C67" s="56"/>
      <c r="D67" s="56"/>
      <c r="E67" s="56"/>
      <c r="F67" s="56"/>
      <c r="G67" s="61"/>
      <c r="H67" s="56"/>
      <c r="I67" s="61"/>
    </row>
    <row r="68" spans="1:9" ht="56.25">
      <c r="A68" s="80" t="s">
        <v>122</v>
      </c>
      <c r="B68" s="55" t="s">
        <v>24</v>
      </c>
      <c r="C68" s="56">
        <v>1</v>
      </c>
      <c r="D68" s="56">
        <v>2</v>
      </c>
      <c r="E68" s="56">
        <v>2</v>
      </c>
      <c r="F68" s="56">
        <v>2</v>
      </c>
      <c r="G68" s="61"/>
      <c r="H68" s="56">
        <v>2</v>
      </c>
      <c r="I68" s="61">
        <v>2</v>
      </c>
    </row>
    <row r="69" spans="1:9" ht="18.75">
      <c r="A69" s="80" t="s">
        <v>17</v>
      </c>
      <c r="B69" s="55" t="s">
        <v>24</v>
      </c>
      <c r="C69" s="56"/>
      <c r="D69" s="56"/>
      <c r="E69" s="56"/>
      <c r="F69" s="56"/>
      <c r="G69" s="61"/>
      <c r="H69" s="56"/>
      <c r="I69" s="61"/>
    </row>
    <row r="70" spans="1:9" ht="37.5" customHeight="1">
      <c r="A70" s="80" t="s">
        <v>123</v>
      </c>
      <c r="B70" s="55" t="s">
        <v>24</v>
      </c>
      <c r="C70" s="56">
        <v>19</v>
      </c>
      <c r="D70" s="56">
        <v>20</v>
      </c>
      <c r="E70" s="56">
        <v>20</v>
      </c>
      <c r="F70" s="56">
        <v>21</v>
      </c>
      <c r="G70" s="61"/>
      <c r="H70" s="56">
        <v>23</v>
      </c>
      <c r="I70" s="61">
        <v>23</v>
      </c>
    </row>
    <row r="71" spans="1:9" ht="18.75">
      <c r="A71" s="72" t="s">
        <v>161</v>
      </c>
      <c r="B71" s="55" t="s">
        <v>24</v>
      </c>
      <c r="C71" s="56"/>
      <c r="D71" s="56"/>
      <c r="E71" s="56"/>
      <c r="F71" s="56"/>
      <c r="G71" s="61"/>
      <c r="H71" s="56"/>
      <c r="I71" s="61"/>
    </row>
    <row r="72" spans="1:9" ht="18.75">
      <c r="A72" s="72" t="s">
        <v>162</v>
      </c>
      <c r="B72" s="55" t="s">
        <v>24</v>
      </c>
      <c r="C72" s="56"/>
      <c r="D72" s="56"/>
      <c r="E72" s="56"/>
      <c r="F72" s="56"/>
      <c r="G72" s="61"/>
      <c r="H72" s="56"/>
      <c r="I72" s="61"/>
    </row>
    <row r="73" spans="1:9" ht="18.75">
      <c r="A73" s="80" t="s">
        <v>49</v>
      </c>
      <c r="B73" s="55" t="s">
        <v>24</v>
      </c>
      <c r="C73" s="56">
        <v>71</v>
      </c>
      <c r="D73" s="56">
        <v>56</v>
      </c>
      <c r="E73" s="56">
        <v>55</v>
      </c>
      <c r="F73" s="56">
        <v>55</v>
      </c>
      <c r="G73" s="61"/>
      <c r="H73" s="56">
        <v>56</v>
      </c>
      <c r="I73" s="61">
        <v>57</v>
      </c>
    </row>
    <row r="74" spans="1:9" ht="37.5">
      <c r="A74" s="153" t="s">
        <v>77</v>
      </c>
      <c r="B74" s="55" t="s">
        <v>13</v>
      </c>
      <c r="C74" s="56"/>
      <c r="D74" s="56"/>
      <c r="E74" s="56"/>
      <c r="F74" s="56"/>
      <c r="G74" s="61"/>
      <c r="H74" s="56"/>
      <c r="I74" s="61"/>
    </row>
    <row r="75" spans="1:9" ht="19.5">
      <c r="A75" s="100" t="s">
        <v>75</v>
      </c>
      <c r="B75" s="55" t="s">
        <v>24</v>
      </c>
      <c r="C75" s="56">
        <v>18</v>
      </c>
      <c r="D75" s="56">
        <v>19</v>
      </c>
      <c r="E75" s="56">
        <v>19</v>
      </c>
      <c r="F75" s="56">
        <v>25</v>
      </c>
      <c r="G75" s="61"/>
      <c r="H75" s="56">
        <v>26</v>
      </c>
      <c r="I75" s="61">
        <v>26</v>
      </c>
    </row>
    <row r="76" spans="1:9" ht="37.5">
      <c r="A76" s="80" t="s">
        <v>85</v>
      </c>
      <c r="B76" s="55"/>
      <c r="C76" s="56"/>
      <c r="D76" s="56"/>
      <c r="E76" s="56"/>
      <c r="F76" s="56"/>
      <c r="G76" s="61"/>
      <c r="H76" s="56"/>
      <c r="I76" s="61"/>
    </row>
    <row r="77" spans="1:9" ht="18.75">
      <c r="A77" s="80" t="s">
        <v>68</v>
      </c>
      <c r="B77" s="55" t="s">
        <v>24</v>
      </c>
      <c r="C77" s="56">
        <v>18</v>
      </c>
      <c r="D77" s="56">
        <v>19</v>
      </c>
      <c r="E77" s="56">
        <v>19</v>
      </c>
      <c r="F77" s="56">
        <v>25</v>
      </c>
      <c r="G77" s="61"/>
      <c r="H77" s="56">
        <v>26</v>
      </c>
      <c r="I77" s="61">
        <v>26</v>
      </c>
    </row>
    <row r="78" spans="1:9" ht="39">
      <c r="A78" s="96" t="s">
        <v>3</v>
      </c>
      <c r="B78" s="62" t="s">
        <v>11</v>
      </c>
      <c r="C78" s="63"/>
      <c r="D78" s="63"/>
      <c r="E78" s="63"/>
      <c r="F78" s="63"/>
      <c r="G78" s="64"/>
      <c r="H78" s="63"/>
      <c r="I78" s="64"/>
    </row>
    <row r="79" spans="1:9" ht="18.75">
      <c r="A79" s="204" t="s">
        <v>88</v>
      </c>
      <c r="B79" s="205"/>
      <c r="C79" s="205"/>
      <c r="D79" s="205"/>
      <c r="E79" s="205"/>
      <c r="F79" s="205"/>
      <c r="G79" s="205"/>
      <c r="H79" s="205"/>
      <c r="I79" s="206"/>
    </row>
    <row r="80" spans="1:9" ht="19.5">
      <c r="A80" s="93" t="s">
        <v>89</v>
      </c>
      <c r="B80" s="66" t="s">
        <v>26</v>
      </c>
      <c r="C80" s="67">
        <v>0.96299999999999997</v>
      </c>
      <c r="D80" s="164">
        <v>0.98</v>
      </c>
      <c r="E80" s="67">
        <v>0.98499999999999999</v>
      </c>
      <c r="F80" s="113">
        <v>0.995</v>
      </c>
      <c r="G80" s="68"/>
      <c r="H80" s="165">
        <v>1</v>
      </c>
      <c r="I80" s="164">
        <v>1.01</v>
      </c>
    </row>
    <row r="81" spans="1:9" ht="39">
      <c r="A81" s="93" t="s">
        <v>79</v>
      </c>
      <c r="B81" s="66" t="s">
        <v>26</v>
      </c>
      <c r="C81" s="171">
        <f>C83+C90+C92+C94+C95+C96+C97+C99+C98</f>
        <v>0.14500000000000002</v>
      </c>
      <c r="D81" s="171">
        <f t="shared" ref="D81:I81" si="4">D83+D90+D92+D94+D95+D96+D97+D99+D98</f>
        <v>0.14600000000000002</v>
      </c>
      <c r="E81" s="171">
        <f t="shared" si="4"/>
        <v>0.17</v>
      </c>
      <c r="F81" s="171">
        <f t="shared" si="4"/>
        <v>0.17500000000000002</v>
      </c>
      <c r="G81" s="171"/>
      <c r="H81" s="171">
        <f t="shared" si="4"/>
        <v>0.18600000000000003</v>
      </c>
      <c r="I81" s="171">
        <f t="shared" si="4"/>
        <v>0.19000000000000003</v>
      </c>
    </row>
    <row r="82" spans="1:9" ht="19.5">
      <c r="A82" s="69" t="s">
        <v>27</v>
      </c>
      <c r="B82" s="55"/>
      <c r="C82" s="56"/>
      <c r="D82" s="56"/>
      <c r="E82" s="56"/>
      <c r="F82" s="79"/>
      <c r="G82" s="57"/>
      <c r="H82" s="79"/>
      <c r="I82" s="57"/>
    </row>
    <row r="83" spans="1:9" ht="37.5">
      <c r="A83" s="83" t="s">
        <v>169</v>
      </c>
      <c r="B83" s="55" t="s">
        <v>26</v>
      </c>
      <c r="C83" s="169">
        <v>1.2999999999999999E-2</v>
      </c>
      <c r="D83" s="169">
        <v>1.0999999999999999E-2</v>
      </c>
      <c r="E83" s="169">
        <v>0.03</v>
      </c>
      <c r="F83" s="169">
        <v>3.2000000000000001E-2</v>
      </c>
      <c r="G83" s="169"/>
      <c r="H83" s="169">
        <v>3.4000000000000002E-2</v>
      </c>
      <c r="I83" s="170">
        <v>3.4000000000000002E-2</v>
      </c>
    </row>
    <row r="84" spans="1:9" ht="37.5">
      <c r="A84" s="70" t="s">
        <v>118</v>
      </c>
      <c r="B84" s="55" t="s">
        <v>26</v>
      </c>
      <c r="C84" s="166"/>
      <c r="D84" s="166"/>
      <c r="E84" s="166"/>
      <c r="F84" s="166"/>
      <c r="G84" s="166"/>
      <c r="H84" s="166"/>
      <c r="I84" s="57"/>
    </row>
    <row r="85" spans="1:9" ht="18.75">
      <c r="A85" s="84" t="s">
        <v>119</v>
      </c>
      <c r="B85" s="55" t="s">
        <v>26</v>
      </c>
      <c r="C85" s="166"/>
      <c r="D85" s="166"/>
      <c r="E85" s="166"/>
      <c r="F85" s="166"/>
      <c r="G85" s="166"/>
      <c r="H85" s="166"/>
      <c r="I85" s="57"/>
    </row>
    <row r="86" spans="1:9" ht="18.75">
      <c r="A86" s="84" t="s">
        <v>120</v>
      </c>
      <c r="B86" s="55" t="s">
        <v>26</v>
      </c>
      <c r="C86" s="166"/>
      <c r="D86" s="166"/>
      <c r="E86" s="166"/>
      <c r="F86" s="166"/>
      <c r="G86" s="166"/>
      <c r="H86" s="166"/>
      <c r="I86" s="57"/>
    </row>
    <row r="87" spans="1:9" ht="18.75">
      <c r="A87" s="84" t="s">
        <v>44</v>
      </c>
      <c r="B87" s="55" t="s">
        <v>26</v>
      </c>
      <c r="C87" s="166"/>
      <c r="D87" s="166"/>
      <c r="E87" s="166"/>
      <c r="F87" s="166"/>
      <c r="G87" s="166"/>
      <c r="H87" s="166"/>
      <c r="I87" s="57"/>
    </row>
    <row r="88" spans="1:9" ht="18.75">
      <c r="A88" s="84" t="s">
        <v>45</v>
      </c>
      <c r="B88" s="55" t="s">
        <v>26</v>
      </c>
      <c r="C88" s="166"/>
      <c r="D88" s="166"/>
      <c r="E88" s="166"/>
      <c r="F88" s="166"/>
      <c r="G88" s="166"/>
      <c r="H88" s="166"/>
      <c r="I88" s="57"/>
    </row>
    <row r="89" spans="1:9" ht="37.5">
      <c r="A89" s="71" t="s">
        <v>121</v>
      </c>
      <c r="B89" s="55" t="s">
        <v>26</v>
      </c>
      <c r="C89" s="166"/>
      <c r="D89" s="166"/>
      <c r="E89" s="166"/>
      <c r="F89" s="166"/>
      <c r="G89" s="166"/>
      <c r="H89" s="166"/>
      <c r="I89" s="57"/>
    </row>
    <row r="90" spans="1:9" ht="18.75">
      <c r="A90" s="84" t="s">
        <v>122</v>
      </c>
      <c r="B90" s="55" t="s">
        <v>26</v>
      </c>
      <c r="C90" s="167">
        <v>1E-3</v>
      </c>
      <c r="D90" s="167">
        <v>2E-3</v>
      </c>
      <c r="E90" s="169">
        <v>2E-3</v>
      </c>
      <c r="F90" s="169">
        <v>2E-3</v>
      </c>
      <c r="G90" s="169"/>
      <c r="H90" s="169">
        <v>2E-3</v>
      </c>
      <c r="I90" s="170">
        <v>2E-3</v>
      </c>
    </row>
    <row r="91" spans="1:9" ht="18.75">
      <c r="A91" s="84" t="s">
        <v>17</v>
      </c>
      <c r="B91" s="55" t="s">
        <v>26</v>
      </c>
      <c r="C91" s="166"/>
      <c r="D91" s="166"/>
      <c r="E91" s="166"/>
      <c r="F91" s="166"/>
      <c r="G91" s="166"/>
      <c r="H91" s="166"/>
      <c r="I91" s="57"/>
    </row>
    <row r="92" spans="1:9" ht="37.5">
      <c r="A92" s="70" t="s">
        <v>123</v>
      </c>
      <c r="B92" s="55" t="s">
        <v>26</v>
      </c>
      <c r="C92" s="167">
        <v>3.7999999999999999E-2</v>
      </c>
      <c r="D92" s="167">
        <v>0.04</v>
      </c>
      <c r="E92" s="167">
        <v>0.04</v>
      </c>
      <c r="F92" s="167">
        <v>4.2000000000000003E-2</v>
      </c>
      <c r="G92" s="166"/>
      <c r="H92" s="169">
        <v>4.5999999999999999E-2</v>
      </c>
      <c r="I92" s="170">
        <v>4.5999999999999999E-2</v>
      </c>
    </row>
    <row r="93" spans="1:9" ht="18.75">
      <c r="A93" s="72" t="s">
        <v>161</v>
      </c>
      <c r="B93" s="55" t="s">
        <v>26</v>
      </c>
      <c r="C93" s="166"/>
      <c r="D93" s="166"/>
      <c r="E93" s="166"/>
      <c r="F93" s="166"/>
      <c r="G93" s="166"/>
      <c r="H93" s="166"/>
      <c r="I93" s="57"/>
    </row>
    <row r="94" spans="1:9" ht="18.75">
      <c r="A94" s="72" t="s">
        <v>162</v>
      </c>
      <c r="B94" s="55" t="s">
        <v>26</v>
      </c>
      <c r="C94" s="169">
        <v>1E-3</v>
      </c>
      <c r="D94" s="169">
        <v>1E-3</v>
      </c>
      <c r="E94" s="169">
        <v>2E-3</v>
      </c>
      <c r="F94" s="169">
        <v>2E-3</v>
      </c>
      <c r="G94" s="169"/>
      <c r="H94" s="169">
        <v>2E-3</v>
      </c>
      <c r="I94" s="170">
        <v>2E-3</v>
      </c>
    </row>
    <row r="95" spans="1:9" ht="37.5">
      <c r="A95" s="71" t="s">
        <v>43</v>
      </c>
      <c r="B95" s="55" t="s">
        <v>26</v>
      </c>
      <c r="C95" s="169">
        <v>4.4999999999999998E-2</v>
      </c>
      <c r="D95" s="169">
        <v>4.4999999999999998E-2</v>
      </c>
      <c r="E95" s="169">
        <v>0.05</v>
      </c>
      <c r="F95" s="169">
        <v>0.05</v>
      </c>
      <c r="G95" s="169"/>
      <c r="H95" s="169">
        <v>5.2999999999999999E-2</v>
      </c>
      <c r="I95" s="170">
        <v>5.5E-2</v>
      </c>
    </row>
    <row r="96" spans="1:9" ht="18.75">
      <c r="A96" s="84" t="s">
        <v>46</v>
      </c>
      <c r="B96" s="55" t="s">
        <v>26</v>
      </c>
      <c r="C96" s="167">
        <v>3.7999999999999999E-2</v>
      </c>
      <c r="D96" s="169">
        <v>3.7999999999999999E-2</v>
      </c>
      <c r="E96" s="169">
        <v>3.6999999999999998E-2</v>
      </c>
      <c r="F96" s="169">
        <v>3.7999999999999999E-2</v>
      </c>
      <c r="G96" s="169"/>
      <c r="H96" s="169">
        <v>0.04</v>
      </c>
      <c r="I96" s="170">
        <v>4.2000000000000003E-2</v>
      </c>
    </row>
    <row r="97" spans="1:9" ht="18.75">
      <c r="A97" s="84" t="s">
        <v>47</v>
      </c>
      <c r="B97" s="55" t="s">
        <v>26</v>
      </c>
      <c r="C97" s="169">
        <v>3.0000000000000001E-3</v>
      </c>
      <c r="D97" s="169">
        <v>3.0000000000000001E-3</v>
      </c>
      <c r="E97" s="169">
        <v>3.0000000000000001E-3</v>
      </c>
      <c r="F97" s="169">
        <v>3.0000000000000001E-3</v>
      </c>
      <c r="G97" s="169"/>
      <c r="H97" s="169">
        <v>3.0000000000000001E-3</v>
      </c>
      <c r="I97" s="170">
        <v>3.0000000000000001E-3</v>
      </c>
    </row>
    <row r="98" spans="1:9" ht="18.75">
      <c r="A98" s="84" t="s">
        <v>49</v>
      </c>
      <c r="B98" s="55" t="s">
        <v>26</v>
      </c>
      <c r="C98" s="56"/>
      <c r="D98" s="56"/>
      <c r="E98" s="56"/>
      <c r="F98" s="56"/>
      <c r="G98" s="57"/>
      <c r="H98" s="56"/>
      <c r="I98" s="57"/>
    </row>
    <row r="99" spans="1:9" ht="54.75" customHeight="1">
      <c r="A99" s="86" t="s">
        <v>59</v>
      </c>
      <c r="B99" s="55" t="s">
        <v>26</v>
      </c>
      <c r="C99" s="56">
        <v>6.0000000000000001E-3</v>
      </c>
      <c r="D99" s="56">
        <v>6.0000000000000001E-3</v>
      </c>
      <c r="E99" s="56">
        <v>6.0000000000000001E-3</v>
      </c>
      <c r="F99" s="56">
        <v>6.0000000000000001E-3</v>
      </c>
      <c r="G99" s="57"/>
      <c r="H99" s="56">
        <v>6.0000000000000001E-3</v>
      </c>
      <c r="I99" s="170">
        <v>6.0000000000000001E-3</v>
      </c>
    </row>
    <row r="100" spans="1:9" ht="18.75">
      <c r="A100" s="87" t="s">
        <v>48</v>
      </c>
      <c r="B100" s="55"/>
      <c r="C100" s="56"/>
      <c r="D100" s="56"/>
      <c r="E100" s="56"/>
      <c r="F100" s="56"/>
      <c r="G100" s="57"/>
      <c r="H100" s="56"/>
      <c r="I100" s="170"/>
    </row>
    <row r="101" spans="1:9" ht="37.5">
      <c r="A101" s="139" t="s">
        <v>166</v>
      </c>
      <c r="B101" s="55" t="s">
        <v>26</v>
      </c>
      <c r="C101" s="56">
        <v>6.0000000000000001E-3</v>
      </c>
      <c r="D101" s="56">
        <v>6.0000000000000001E-3</v>
      </c>
      <c r="E101" s="56">
        <v>6.0000000000000001E-3</v>
      </c>
      <c r="F101" s="56">
        <v>6.0000000000000001E-3</v>
      </c>
      <c r="G101" s="57"/>
      <c r="H101" s="56">
        <v>6.0000000000000001E-3</v>
      </c>
      <c r="I101" s="170">
        <v>6.0000000000000001E-3</v>
      </c>
    </row>
    <row r="102" spans="1:9" ht="18.75">
      <c r="A102" s="140" t="s">
        <v>163</v>
      </c>
      <c r="B102" s="55" t="s">
        <v>26</v>
      </c>
      <c r="C102" s="56"/>
      <c r="D102" s="56"/>
      <c r="E102" s="56"/>
      <c r="F102" s="56"/>
      <c r="G102" s="57"/>
      <c r="H102" s="56"/>
      <c r="I102" s="57"/>
    </row>
    <row r="103" spans="1:9" ht="18.75">
      <c r="A103" s="141" t="s">
        <v>92</v>
      </c>
      <c r="B103" s="55" t="s">
        <v>25</v>
      </c>
      <c r="C103" s="56"/>
      <c r="D103" s="56"/>
      <c r="E103" s="56"/>
      <c r="F103" s="56"/>
      <c r="G103" s="57"/>
      <c r="H103" s="56"/>
      <c r="I103" s="57"/>
    </row>
    <row r="104" spans="1:9" ht="56.25">
      <c r="A104" s="88" t="s">
        <v>78</v>
      </c>
      <c r="B104" s="55" t="s">
        <v>26</v>
      </c>
      <c r="C104" s="173">
        <f>C113+C115</f>
        <v>3.9E-2</v>
      </c>
      <c r="D104" s="173">
        <f t="shared" ref="D104:I104" si="5">D113+D115</f>
        <v>4.2000000000000003E-2</v>
      </c>
      <c r="E104" s="173">
        <f t="shared" si="5"/>
        <v>4.2000000000000003E-2</v>
      </c>
      <c r="F104" s="173">
        <f t="shared" si="5"/>
        <v>4.4000000000000004E-2</v>
      </c>
      <c r="G104" s="173"/>
      <c r="H104" s="173">
        <f t="shared" si="5"/>
        <v>4.8000000000000001E-2</v>
      </c>
      <c r="I104" s="173">
        <f t="shared" si="5"/>
        <v>4.8000000000000001E-2</v>
      </c>
    </row>
    <row r="105" spans="1:9" ht="19.5">
      <c r="A105" s="69" t="s">
        <v>27</v>
      </c>
      <c r="B105" s="55"/>
      <c r="C105" s="56"/>
      <c r="D105" s="56"/>
      <c r="E105" s="56"/>
      <c r="F105" s="56"/>
      <c r="G105" s="57"/>
      <c r="H105" s="56"/>
      <c r="I105" s="57"/>
    </row>
    <row r="106" spans="1:9" ht="37.5">
      <c r="A106" s="89" t="s">
        <v>169</v>
      </c>
      <c r="B106" s="55" t="s">
        <v>26</v>
      </c>
      <c r="C106" s="56"/>
      <c r="D106" s="56"/>
      <c r="E106" s="56"/>
      <c r="F106" s="56"/>
      <c r="G106" s="57"/>
      <c r="H106" s="56"/>
      <c r="I106" s="57"/>
    </row>
    <row r="107" spans="1:9" ht="37.5">
      <c r="A107" s="90" t="s">
        <v>118</v>
      </c>
      <c r="B107" s="55" t="s">
        <v>25</v>
      </c>
      <c r="C107" s="56"/>
      <c r="D107" s="56"/>
      <c r="E107" s="56"/>
      <c r="F107" s="56"/>
      <c r="G107" s="57"/>
      <c r="H107" s="56"/>
      <c r="I107" s="57"/>
    </row>
    <row r="108" spans="1:9" ht="18.75">
      <c r="A108" s="91" t="s">
        <v>119</v>
      </c>
      <c r="B108" s="55" t="s">
        <v>26</v>
      </c>
      <c r="C108" s="56"/>
      <c r="D108" s="56"/>
      <c r="E108" s="56"/>
      <c r="F108" s="56"/>
      <c r="G108" s="57"/>
      <c r="H108" s="56"/>
      <c r="I108" s="57"/>
    </row>
    <row r="109" spans="1:9" ht="18.75">
      <c r="A109" s="91" t="s">
        <v>120</v>
      </c>
      <c r="B109" s="55" t="s">
        <v>26</v>
      </c>
      <c r="C109" s="56"/>
      <c r="D109" s="56"/>
      <c r="E109" s="56"/>
      <c r="F109" s="56"/>
      <c r="G109" s="57"/>
      <c r="H109" s="56"/>
      <c r="I109" s="57"/>
    </row>
    <row r="110" spans="1:9" ht="24" customHeight="1">
      <c r="A110" s="72" t="s">
        <v>44</v>
      </c>
      <c r="B110" s="55" t="s">
        <v>26</v>
      </c>
      <c r="C110" s="56"/>
      <c r="D110" s="56"/>
      <c r="E110" s="56"/>
      <c r="F110" s="56"/>
      <c r="G110" s="57"/>
      <c r="H110" s="56"/>
      <c r="I110" s="57"/>
    </row>
    <row r="111" spans="1:9" ht="18.75">
      <c r="A111" s="91" t="s">
        <v>45</v>
      </c>
      <c r="B111" s="55" t="s">
        <v>25</v>
      </c>
      <c r="C111" s="56"/>
      <c r="D111" s="56"/>
      <c r="E111" s="56"/>
      <c r="F111" s="56"/>
      <c r="G111" s="57"/>
      <c r="H111" s="56"/>
      <c r="I111" s="57"/>
    </row>
    <row r="112" spans="1:9" ht="37.5">
      <c r="A112" s="92" t="s">
        <v>121</v>
      </c>
      <c r="B112" s="55" t="s">
        <v>25</v>
      </c>
      <c r="C112" s="56"/>
      <c r="D112" s="56"/>
      <c r="E112" s="56"/>
      <c r="F112" s="56"/>
      <c r="G112" s="57"/>
      <c r="H112" s="56"/>
      <c r="I112" s="57"/>
    </row>
    <row r="113" spans="1:9" ht="56.25">
      <c r="A113" s="91" t="s">
        <v>122</v>
      </c>
      <c r="B113" s="55" t="s">
        <v>25</v>
      </c>
      <c r="C113" s="173">
        <f>C90</f>
        <v>1E-3</v>
      </c>
      <c r="D113" s="173">
        <f>D90</f>
        <v>2E-3</v>
      </c>
      <c r="E113" s="173">
        <f t="shared" ref="E113:I113" si="6">E90</f>
        <v>2E-3</v>
      </c>
      <c r="F113" s="173">
        <f t="shared" si="6"/>
        <v>2E-3</v>
      </c>
      <c r="G113" s="173"/>
      <c r="H113" s="173">
        <f t="shared" si="6"/>
        <v>2E-3</v>
      </c>
      <c r="I113" s="173">
        <f t="shared" si="6"/>
        <v>2E-3</v>
      </c>
    </row>
    <row r="114" spans="1:9" ht="18.75">
      <c r="A114" s="91" t="s">
        <v>17</v>
      </c>
      <c r="B114" s="55" t="s">
        <v>25</v>
      </c>
      <c r="C114" s="56"/>
      <c r="D114" s="56"/>
      <c r="E114" s="56"/>
      <c r="F114" s="56"/>
      <c r="G114" s="57"/>
      <c r="H114" s="56"/>
      <c r="I114" s="57"/>
    </row>
    <row r="115" spans="1:9" ht="37.5">
      <c r="A115" s="91" t="s">
        <v>123</v>
      </c>
      <c r="B115" s="55" t="s">
        <v>25</v>
      </c>
      <c r="C115" s="173">
        <f>C92</f>
        <v>3.7999999999999999E-2</v>
      </c>
      <c r="D115" s="173">
        <f t="shared" ref="D115:I115" si="7">D92</f>
        <v>0.04</v>
      </c>
      <c r="E115" s="173">
        <f t="shared" si="7"/>
        <v>0.04</v>
      </c>
      <c r="F115" s="173">
        <f t="shared" si="7"/>
        <v>4.2000000000000003E-2</v>
      </c>
      <c r="G115" s="173"/>
      <c r="H115" s="173">
        <f t="shared" si="7"/>
        <v>4.5999999999999999E-2</v>
      </c>
      <c r="I115" s="173">
        <f t="shared" si="7"/>
        <v>4.5999999999999999E-2</v>
      </c>
    </row>
    <row r="116" spans="1:9" ht="18.75">
      <c r="A116" s="72" t="s">
        <v>161</v>
      </c>
      <c r="B116" s="55"/>
      <c r="C116" s="56"/>
      <c r="D116" s="56"/>
      <c r="E116" s="56"/>
      <c r="F116" s="56"/>
      <c r="G116" s="57"/>
      <c r="H116" s="56"/>
      <c r="I116" s="57"/>
    </row>
    <row r="117" spans="1:9" ht="18.75">
      <c r="A117" s="72" t="s">
        <v>162</v>
      </c>
      <c r="B117" s="55"/>
      <c r="C117" s="56"/>
      <c r="D117" s="56"/>
      <c r="E117" s="56"/>
      <c r="F117" s="56"/>
      <c r="G117" s="57"/>
      <c r="H117" s="56"/>
      <c r="I117" s="57"/>
    </row>
    <row r="118" spans="1:9" ht="18.75">
      <c r="A118" s="91" t="s">
        <v>49</v>
      </c>
      <c r="B118" s="55" t="s">
        <v>25</v>
      </c>
      <c r="C118" s="56"/>
      <c r="D118" s="56"/>
      <c r="E118" s="56"/>
      <c r="F118" s="56"/>
      <c r="G118" s="57"/>
      <c r="H118" s="56"/>
      <c r="I118" s="57"/>
    </row>
    <row r="119" spans="1:9" ht="39">
      <c r="A119" s="73" t="s">
        <v>90</v>
      </c>
      <c r="B119" s="55" t="s">
        <v>13</v>
      </c>
      <c r="C119" s="56"/>
      <c r="D119" s="56"/>
      <c r="E119" s="56"/>
      <c r="F119" s="56"/>
      <c r="G119" s="61"/>
      <c r="H119" s="56"/>
      <c r="I119" s="61"/>
    </row>
    <row r="120" spans="1:9" ht="58.5">
      <c r="A120" s="69" t="s">
        <v>82</v>
      </c>
      <c r="B120" s="55" t="s">
        <v>14</v>
      </c>
      <c r="C120" s="56"/>
      <c r="D120" s="56"/>
      <c r="E120" s="56"/>
      <c r="F120" s="56"/>
      <c r="G120" s="57"/>
      <c r="H120" s="56"/>
      <c r="I120" s="57"/>
    </row>
    <row r="121" spans="1:9" ht="19.5">
      <c r="A121" s="69" t="s">
        <v>27</v>
      </c>
      <c r="B121" s="55"/>
      <c r="C121" s="56"/>
      <c r="D121" s="56"/>
      <c r="E121" s="56"/>
      <c r="F121" s="79"/>
      <c r="G121" s="57"/>
      <c r="H121" s="79"/>
      <c r="I121" s="57"/>
    </row>
    <row r="122" spans="1:9" ht="37.5">
      <c r="A122" s="83" t="s">
        <v>117</v>
      </c>
      <c r="B122" s="55" t="s">
        <v>14</v>
      </c>
      <c r="C122" s="174">
        <v>11600</v>
      </c>
      <c r="D122" s="174">
        <v>11700</v>
      </c>
      <c r="E122" s="174">
        <v>11640</v>
      </c>
      <c r="F122" s="174">
        <v>12480</v>
      </c>
      <c r="G122" s="175"/>
      <c r="H122" s="174">
        <v>13240</v>
      </c>
      <c r="I122" s="176">
        <v>14100</v>
      </c>
    </row>
    <row r="123" spans="1:9" ht="37.5">
      <c r="A123" s="71" t="s">
        <v>118</v>
      </c>
      <c r="B123" s="55" t="s">
        <v>14</v>
      </c>
      <c r="C123" s="56"/>
      <c r="D123" s="56"/>
      <c r="E123" s="56"/>
      <c r="F123" s="56"/>
      <c r="G123" s="57"/>
      <c r="H123" s="56"/>
      <c r="I123" s="57"/>
    </row>
    <row r="124" spans="1:9" ht="18.75">
      <c r="A124" s="84" t="s">
        <v>119</v>
      </c>
      <c r="B124" s="55" t="s">
        <v>14</v>
      </c>
      <c r="C124" s="56"/>
      <c r="D124" s="56"/>
      <c r="E124" s="56"/>
      <c r="F124" s="56"/>
      <c r="G124" s="57"/>
      <c r="H124" s="56"/>
      <c r="I124" s="57"/>
    </row>
    <row r="125" spans="1:9" ht="18.75">
      <c r="A125" s="84" t="s">
        <v>120</v>
      </c>
      <c r="B125" s="55" t="s">
        <v>14</v>
      </c>
      <c r="C125" s="56"/>
      <c r="D125" s="56"/>
      <c r="E125" s="56"/>
      <c r="F125" s="56"/>
      <c r="G125" s="57"/>
      <c r="H125" s="56"/>
      <c r="I125" s="57"/>
    </row>
    <row r="126" spans="1:9" ht="18.75">
      <c r="A126" s="84" t="s">
        <v>44</v>
      </c>
      <c r="B126" s="55" t="s">
        <v>14</v>
      </c>
      <c r="C126" s="56"/>
      <c r="D126" s="56"/>
      <c r="E126" s="56"/>
      <c r="F126" s="56"/>
      <c r="G126" s="57"/>
      <c r="H126" s="56"/>
      <c r="I126" s="57"/>
    </row>
    <row r="127" spans="1:9" ht="18.75">
      <c r="A127" s="84" t="s">
        <v>45</v>
      </c>
      <c r="B127" s="55" t="s">
        <v>14</v>
      </c>
      <c r="C127" s="56"/>
      <c r="D127" s="56"/>
      <c r="E127" s="56"/>
      <c r="F127" s="56"/>
      <c r="G127" s="57"/>
      <c r="H127" s="56"/>
      <c r="I127" s="57"/>
    </row>
    <row r="128" spans="1:9" ht="37.5">
      <c r="A128" s="92" t="s">
        <v>121</v>
      </c>
      <c r="B128" s="55" t="s">
        <v>14</v>
      </c>
      <c r="C128" s="56"/>
      <c r="D128" s="56"/>
      <c r="E128" s="56"/>
      <c r="F128" s="56"/>
      <c r="G128" s="57"/>
      <c r="H128" s="56"/>
      <c r="I128" s="57"/>
    </row>
    <row r="129" spans="1:9" ht="18.75">
      <c r="A129" s="84" t="s">
        <v>122</v>
      </c>
      <c r="B129" s="55" t="s">
        <v>14</v>
      </c>
      <c r="C129" s="56"/>
      <c r="D129" s="56"/>
      <c r="E129" s="56"/>
      <c r="F129" s="56"/>
      <c r="G129" s="57"/>
      <c r="H129" s="56"/>
      <c r="I129" s="57"/>
    </row>
    <row r="130" spans="1:9" ht="18.75">
      <c r="A130" s="71" t="s">
        <v>17</v>
      </c>
      <c r="B130" s="55" t="s">
        <v>14</v>
      </c>
      <c r="C130" s="56"/>
      <c r="D130" s="56"/>
      <c r="E130" s="56"/>
      <c r="F130" s="56"/>
      <c r="G130" s="57"/>
      <c r="H130" s="56"/>
      <c r="I130" s="57"/>
    </row>
    <row r="131" spans="1:9" ht="37.5">
      <c r="A131" s="83" t="s">
        <v>123</v>
      </c>
      <c r="B131" s="55" t="s">
        <v>14</v>
      </c>
      <c r="C131" s="174">
        <v>12714</v>
      </c>
      <c r="D131" s="174">
        <v>16448</v>
      </c>
      <c r="E131" s="174">
        <v>18509</v>
      </c>
      <c r="F131" s="174">
        <v>19175</v>
      </c>
      <c r="G131" s="175"/>
      <c r="H131" s="174">
        <v>19942</v>
      </c>
      <c r="I131" s="176">
        <v>19942</v>
      </c>
    </row>
    <row r="132" spans="1:9" ht="18.75">
      <c r="A132" s="72" t="s">
        <v>161</v>
      </c>
      <c r="B132" s="55" t="s">
        <v>14</v>
      </c>
      <c r="C132" s="56"/>
      <c r="D132" s="56"/>
      <c r="E132" s="56"/>
      <c r="F132" s="56"/>
      <c r="G132" s="57"/>
      <c r="H132" s="56"/>
      <c r="I132" s="57"/>
    </row>
    <row r="133" spans="1:9" ht="18.75">
      <c r="A133" s="72" t="s">
        <v>162</v>
      </c>
      <c r="B133" s="55" t="s">
        <v>14</v>
      </c>
      <c r="C133" s="56"/>
      <c r="D133" s="56"/>
      <c r="E133" s="56"/>
      <c r="F133" s="56"/>
      <c r="G133" s="57"/>
      <c r="H133" s="56"/>
      <c r="I133" s="57"/>
    </row>
    <row r="134" spans="1:9" ht="37.5">
      <c r="A134" s="83" t="s">
        <v>43</v>
      </c>
      <c r="B134" s="55" t="s">
        <v>14</v>
      </c>
      <c r="C134" s="174">
        <v>34712</v>
      </c>
      <c r="D134" s="174">
        <v>35344</v>
      </c>
      <c r="E134" s="174">
        <v>34562</v>
      </c>
      <c r="F134" s="174">
        <v>37080</v>
      </c>
      <c r="G134" s="175"/>
      <c r="H134" s="174">
        <v>39310</v>
      </c>
      <c r="I134" s="176">
        <v>41940</v>
      </c>
    </row>
    <row r="135" spans="1:9" ht="18.75">
      <c r="A135" s="85" t="s">
        <v>46</v>
      </c>
      <c r="B135" s="55" t="s">
        <v>14</v>
      </c>
      <c r="C135" s="174">
        <v>24736</v>
      </c>
      <c r="D135" s="174">
        <v>25655</v>
      </c>
      <c r="E135" s="174">
        <v>25940</v>
      </c>
      <c r="F135" s="174">
        <v>27528</v>
      </c>
      <c r="G135" s="175"/>
      <c r="H135" s="174">
        <v>29180</v>
      </c>
      <c r="I135" s="176">
        <v>31130</v>
      </c>
    </row>
    <row r="136" spans="1:9" ht="18.75">
      <c r="A136" s="84" t="s">
        <v>47</v>
      </c>
      <c r="B136" s="55" t="s">
        <v>14</v>
      </c>
      <c r="C136" s="174">
        <v>21204</v>
      </c>
      <c r="D136" s="174">
        <v>22110</v>
      </c>
      <c r="E136" s="174">
        <v>22552</v>
      </c>
      <c r="F136" s="174">
        <v>24190</v>
      </c>
      <c r="G136" s="175"/>
      <c r="H136" s="174">
        <v>25650</v>
      </c>
      <c r="I136" s="176">
        <v>27360</v>
      </c>
    </row>
    <row r="137" spans="1:9" ht="18.75">
      <c r="A137" s="84" t="s">
        <v>49</v>
      </c>
      <c r="B137" s="55" t="s">
        <v>14</v>
      </c>
      <c r="C137" s="174">
        <v>8800</v>
      </c>
      <c r="D137" s="174">
        <v>9636</v>
      </c>
      <c r="E137" s="174">
        <v>9600</v>
      </c>
      <c r="F137" s="174">
        <v>10288</v>
      </c>
      <c r="G137" s="175"/>
      <c r="H137" s="174">
        <v>10905</v>
      </c>
      <c r="I137" s="176">
        <v>11635</v>
      </c>
    </row>
    <row r="138" spans="1:9" ht="58.9" customHeight="1">
      <c r="A138" s="86" t="s">
        <v>108</v>
      </c>
      <c r="B138" s="55" t="s">
        <v>14</v>
      </c>
      <c r="C138" s="56"/>
      <c r="D138" s="56"/>
      <c r="E138" s="56"/>
      <c r="F138" s="56"/>
      <c r="G138" s="57"/>
      <c r="H138" s="56"/>
      <c r="I138" s="57"/>
    </row>
    <row r="139" spans="1:9" ht="18.75">
      <c r="A139" s="87" t="s">
        <v>107</v>
      </c>
      <c r="B139" s="55"/>
      <c r="C139" s="56"/>
      <c r="D139" s="56"/>
      <c r="E139" s="56"/>
      <c r="F139" s="56"/>
      <c r="G139" s="57"/>
      <c r="H139" s="56"/>
      <c r="I139" s="57"/>
    </row>
    <row r="140" spans="1:9" ht="37.5">
      <c r="A140" s="139" t="s">
        <v>166</v>
      </c>
      <c r="B140" s="55" t="s">
        <v>14</v>
      </c>
      <c r="C140" s="166">
        <v>21909.5</v>
      </c>
      <c r="D140" s="177">
        <v>22455</v>
      </c>
      <c r="E140" s="168">
        <v>23128.65</v>
      </c>
      <c r="F140" s="168">
        <v>24285</v>
      </c>
      <c r="G140" s="168"/>
      <c r="H140" s="168">
        <v>26713.5</v>
      </c>
      <c r="I140" s="160">
        <v>29385.4</v>
      </c>
    </row>
    <row r="141" spans="1:9" ht="18.75">
      <c r="A141" s="140" t="s">
        <v>163</v>
      </c>
      <c r="B141" s="55" t="s">
        <v>14</v>
      </c>
      <c r="C141" s="56"/>
      <c r="D141" s="56"/>
      <c r="E141" s="56"/>
      <c r="F141" s="56"/>
      <c r="G141" s="57"/>
      <c r="H141" s="56"/>
      <c r="I141" s="57"/>
    </row>
    <row r="142" spans="1:9" ht="18.75">
      <c r="A142" s="54" t="s">
        <v>164</v>
      </c>
      <c r="B142" s="55" t="s">
        <v>14</v>
      </c>
      <c r="C142" s="56"/>
      <c r="D142" s="56"/>
      <c r="E142" s="56"/>
      <c r="F142" s="56"/>
      <c r="G142" s="57"/>
      <c r="H142" s="56"/>
      <c r="I142" s="57"/>
    </row>
    <row r="143" spans="1:9" ht="60" customHeight="1">
      <c r="A143" s="101" t="s">
        <v>76</v>
      </c>
      <c r="B143" s="55" t="s">
        <v>14</v>
      </c>
      <c r="C143" s="56"/>
      <c r="D143" s="56"/>
      <c r="E143" s="56"/>
      <c r="F143" s="56"/>
      <c r="G143" s="57"/>
      <c r="H143" s="56"/>
      <c r="I143" s="57"/>
    </row>
    <row r="144" spans="1:9" ht="42.75" customHeight="1">
      <c r="A144" s="102" t="s">
        <v>80</v>
      </c>
      <c r="B144" s="55"/>
      <c r="C144" s="56"/>
      <c r="D144" s="56"/>
      <c r="E144" s="56"/>
      <c r="F144" s="56"/>
      <c r="G144" s="57"/>
      <c r="H144" s="56"/>
      <c r="I144" s="57"/>
    </row>
    <row r="145" spans="1:14" ht="18.75">
      <c r="A145" s="103" t="s">
        <v>27</v>
      </c>
      <c r="B145" s="55" t="s">
        <v>11</v>
      </c>
      <c r="C145" s="56">
        <f>C146+C147+C148</f>
        <v>37.889000000000003</v>
      </c>
      <c r="D145" s="56">
        <f t="shared" ref="D145:I145" si="8">D146+D147+D148</f>
        <v>38.735999999999997</v>
      </c>
      <c r="E145" s="56">
        <f t="shared" si="8"/>
        <v>40.257999999999996</v>
      </c>
      <c r="F145" s="56">
        <f t="shared" si="8"/>
        <v>42.518000000000001</v>
      </c>
      <c r="G145" s="56"/>
      <c r="H145" s="56">
        <f t="shared" si="8"/>
        <v>45.109000000000002</v>
      </c>
      <c r="I145" s="56">
        <f t="shared" si="8"/>
        <v>47.933</v>
      </c>
    </row>
    <row r="146" spans="1:14" ht="37.5">
      <c r="A146" s="103" t="s">
        <v>81</v>
      </c>
      <c r="B146" s="55"/>
      <c r="C146" s="56">
        <v>5.327</v>
      </c>
      <c r="D146" s="56">
        <v>4.1379999999999999</v>
      </c>
      <c r="E146" s="56">
        <v>3.5169999999999999</v>
      </c>
      <c r="F146" s="56">
        <v>3.5169999999999999</v>
      </c>
      <c r="G146" s="57"/>
      <c r="H146" s="56">
        <v>3.7280000000000002</v>
      </c>
      <c r="I146" s="170">
        <v>3.9510000000000001</v>
      </c>
    </row>
    <row r="147" spans="1:14" ht="37.5">
      <c r="A147" s="103" t="s">
        <v>86</v>
      </c>
      <c r="B147" s="55" t="s">
        <v>11</v>
      </c>
      <c r="C147" s="56">
        <v>1.0620000000000001</v>
      </c>
      <c r="D147" s="56">
        <v>1.198</v>
      </c>
      <c r="E147" s="56">
        <v>1.341</v>
      </c>
      <c r="F147" s="56">
        <v>1.5009999999999999</v>
      </c>
      <c r="G147" s="57"/>
      <c r="H147" s="56">
        <v>1.681</v>
      </c>
      <c r="I147" s="170">
        <v>1.8819999999999999</v>
      </c>
    </row>
    <row r="148" spans="1:14" ht="37.5">
      <c r="A148" s="103" t="s">
        <v>91</v>
      </c>
      <c r="B148" s="55" t="s">
        <v>11</v>
      </c>
      <c r="C148" s="160">
        <v>31.5</v>
      </c>
      <c r="D148" s="160">
        <v>33.4</v>
      </c>
      <c r="E148" s="160">
        <v>35.4</v>
      </c>
      <c r="F148" s="160">
        <v>37.5</v>
      </c>
      <c r="G148" s="160"/>
      <c r="H148" s="160">
        <v>39.700000000000003</v>
      </c>
      <c r="I148" s="160">
        <v>42.1</v>
      </c>
    </row>
    <row r="149" spans="1:14" ht="19.5">
      <c r="A149" s="102" t="s">
        <v>28</v>
      </c>
      <c r="B149" s="55" t="s">
        <v>11</v>
      </c>
      <c r="C149" s="56"/>
      <c r="D149" s="56"/>
      <c r="E149" s="56"/>
      <c r="F149" s="56"/>
      <c r="G149" s="57"/>
      <c r="H149" s="56"/>
      <c r="I149" s="57"/>
    </row>
    <row r="150" spans="1:14" ht="19.5">
      <c r="A150" s="102" t="s">
        <v>4</v>
      </c>
      <c r="B150" s="55" t="s">
        <v>11</v>
      </c>
      <c r="C150" s="56"/>
      <c r="D150" s="56"/>
      <c r="E150" s="56"/>
      <c r="F150" s="56"/>
      <c r="G150" s="57"/>
      <c r="H150" s="56"/>
      <c r="I150" s="57"/>
    </row>
    <row r="151" spans="1:14" ht="39">
      <c r="A151" s="154" t="s">
        <v>94</v>
      </c>
      <c r="B151" s="62" t="s">
        <v>11</v>
      </c>
      <c r="C151" s="63"/>
      <c r="D151" s="63"/>
      <c r="E151" s="63"/>
      <c r="F151" s="63"/>
      <c r="G151" s="64"/>
      <c r="H151" s="63"/>
      <c r="I151" s="64"/>
      <c r="N151" t="s">
        <v>110</v>
      </c>
    </row>
    <row r="152" spans="1:14" ht="18.75">
      <c r="A152" s="204" t="s">
        <v>104</v>
      </c>
      <c r="B152" s="205"/>
      <c r="C152" s="205"/>
      <c r="D152" s="205"/>
      <c r="E152" s="205"/>
      <c r="F152" s="205"/>
      <c r="G152" s="205"/>
      <c r="H152" s="205"/>
      <c r="I152" s="206"/>
    </row>
    <row r="153" spans="1:14" ht="39">
      <c r="A153" s="115" t="s">
        <v>101</v>
      </c>
      <c r="B153" s="62" t="s">
        <v>11</v>
      </c>
      <c r="C153" s="116">
        <f>C155+C156</f>
        <v>5.5600000000000005</v>
      </c>
      <c r="D153" s="116">
        <f>D155+D156</f>
        <v>7.03</v>
      </c>
      <c r="E153" s="116">
        <f t="shared" ref="E153:I153" si="9">E155+E156</f>
        <v>6.13</v>
      </c>
      <c r="F153" s="116">
        <f t="shared" si="9"/>
        <v>6.13</v>
      </c>
      <c r="G153" s="116">
        <f t="shared" si="9"/>
        <v>0</v>
      </c>
      <c r="H153" s="116">
        <f t="shared" si="9"/>
        <v>6.13</v>
      </c>
      <c r="I153" s="116">
        <f t="shared" si="9"/>
        <v>6.13</v>
      </c>
    </row>
    <row r="154" spans="1:14" ht="18.75">
      <c r="A154" s="103" t="s">
        <v>27</v>
      </c>
      <c r="B154" s="62" t="s">
        <v>11</v>
      </c>
      <c r="C154" s="67"/>
      <c r="D154" s="67"/>
      <c r="E154" s="67"/>
      <c r="F154" s="67"/>
      <c r="G154" s="68"/>
      <c r="H154" s="67"/>
      <c r="I154" s="68"/>
    </row>
    <row r="155" spans="1:14" ht="18.75">
      <c r="A155" s="28" t="s">
        <v>99</v>
      </c>
      <c r="B155" s="62" t="s">
        <v>11</v>
      </c>
      <c r="C155" s="56">
        <v>0.45</v>
      </c>
      <c r="D155" s="56">
        <v>0.46</v>
      </c>
      <c r="E155" s="162" t="s">
        <v>192</v>
      </c>
      <c r="F155" s="162" t="s">
        <v>192</v>
      </c>
      <c r="G155" s="162"/>
      <c r="H155" s="162" t="s">
        <v>192</v>
      </c>
      <c r="I155" s="162" t="s">
        <v>192</v>
      </c>
    </row>
    <row r="156" spans="1:14" ht="18.75">
      <c r="A156" s="28" t="s">
        <v>100</v>
      </c>
      <c r="B156" s="62" t="s">
        <v>11</v>
      </c>
      <c r="C156" s="56">
        <v>5.1100000000000003</v>
      </c>
      <c r="D156" s="56">
        <v>6.57</v>
      </c>
      <c r="E156" s="161" t="s">
        <v>195</v>
      </c>
      <c r="F156" s="160">
        <v>5.7</v>
      </c>
      <c r="G156" s="57"/>
      <c r="H156" s="161" t="s">
        <v>195</v>
      </c>
      <c r="I156" s="161" t="s">
        <v>195</v>
      </c>
    </row>
    <row r="157" spans="1:14" ht="18.75">
      <c r="A157" s="125" t="s">
        <v>95</v>
      </c>
      <c r="B157" s="62" t="s">
        <v>11</v>
      </c>
      <c r="C157" s="56">
        <v>4.2300000000000004</v>
      </c>
      <c r="D157" s="56">
        <v>4.07</v>
      </c>
      <c r="E157" s="161" t="s">
        <v>194</v>
      </c>
      <c r="F157" s="161" t="s">
        <v>194</v>
      </c>
      <c r="G157" s="161"/>
      <c r="H157" s="161" t="s">
        <v>194</v>
      </c>
      <c r="I157" s="161" t="s">
        <v>194</v>
      </c>
    </row>
    <row r="158" spans="1:14" ht="31.5">
      <c r="A158" s="119" t="s">
        <v>109</v>
      </c>
      <c r="B158" s="62" t="s">
        <v>11</v>
      </c>
      <c r="C158" s="56">
        <v>964.22</v>
      </c>
      <c r="D158" s="56"/>
      <c r="E158" s="56"/>
      <c r="F158" s="56"/>
      <c r="G158" s="57"/>
      <c r="H158" s="56"/>
      <c r="I158" s="57"/>
    </row>
    <row r="159" spans="1:14" ht="18.75">
      <c r="A159" s="119" t="s">
        <v>106</v>
      </c>
      <c r="B159" s="62" t="s">
        <v>11</v>
      </c>
      <c r="C159" s="56"/>
      <c r="D159" s="56"/>
      <c r="E159" s="56"/>
      <c r="F159" s="56"/>
      <c r="G159" s="57"/>
      <c r="H159" s="56"/>
      <c r="I159" s="57"/>
    </row>
    <row r="160" spans="1:14" ht="18.75">
      <c r="A160" s="125" t="s">
        <v>96</v>
      </c>
      <c r="B160" s="62" t="s">
        <v>11</v>
      </c>
      <c r="C160" s="56">
        <v>0.88</v>
      </c>
      <c r="D160" s="161" t="s">
        <v>191</v>
      </c>
      <c r="E160" s="161" t="s">
        <v>193</v>
      </c>
      <c r="F160" s="160">
        <v>1.5</v>
      </c>
      <c r="G160" s="57"/>
      <c r="H160" s="161" t="s">
        <v>193</v>
      </c>
      <c r="I160" s="161" t="s">
        <v>193</v>
      </c>
      <c r="L160" t="s">
        <v>103</v>
      </c>
    </row>
    <row r="161" spans="1:12" ht="36.6" customHeight="1">
      <c r="A161" s="119" t="s">
        <v>111</v>
      </c>
      <c r="B161" s="62" t="s">
        <v>11</v>
      </c>
      <c r="C161" s="56">
        <v>192.31</v>
      </c>
      <c r="D161" s="56"/>
      <c r="E161" s="56"/>
      <c r="F161" s="56"/>
      <c r="G161" s="57"/>
      <c r="H161" s="56"/>
      <c r="I161" s="57"/>
      <c r="L161" t="s">
        <v>102</v>
      </c>
    </row>
    <row r="162" spans="1:12" ht="18.75">
      <c r="A162" s="28" t="s">
        <v>105</v>
      </c>
      <c r="B162" s="62"/>
      <c r="C162" s="56"/>
      <c r="D162" s="56"/>
      <c r="E162" s="56"/>
      <c r="F162" s="56"/>
      <c r="G162" s="57"/>
      <c r="H162" s="56"/>
      <c r="I162" s="57"/>
    </row>
    <row r="163" spans="1:12" ht="18.75">
      <c r="A163" s="118" t="s">
        <v>97</v>
      </c>
      <c r="B163" s="62" t="s">
        <v>11</v>
      </c>
      <c r="C163" s="63">
        <v>10.36</v>
      </c>
      <c r="D163" s="63"/>
      <c r="E163" s="63"/>
      <c r="F163" s="63"/>
      <c r="G163" s="64"/>
      <c r="H163" s="63"/>
      <c r="I163" s="64"/>
    </row>
    <row r="164" spans="1:12" s="124" customFormat="1" ht="33.75" customHeight="1">
      <c r="A164" s="120" t="s">
        <v>98</v>
      </c>
      <c r="B164" s="121" t="s">
        <v>11</v>
      </c>
      <c r="C164" s="122">
        <v>0.99</v>
      </c>
      <c r="D164" s="122">
        <v>0.75</v>
      </c>
      <c r="E164" s="122">
        <v>0.61</v>
      </c>
      <c r="F164" s="163">
        <v>0.6</v>
      </c>
      <c r="G164" s="123"/>
      <c r="H164" s="163">
        <v>0.6</v>
      </c>
      <c r="I164" s="163">
        <v>0.6</v>
      </c>
    </row>
  </sheetData>
  <mergeCells count="15">
    <mergeCell ref="A8:I8"/>
    <mergeCell ref="A26:I26"/>
    <mergeCell ref="A152:I152"/>
    <mergeCell ref="A79:I79"/>
    <mergeCell ref="F6:G6"/>
    <mergeCell ref="H1:I1"/>
    <mergeCell ref="D5:D7"/>
    <mergeCell ref="C5:C7"/>
    <mergeCell ref="E5:E7"/>
    <mergeCell ref="A3:I3"/>
    <mergeCell ref="H6:H7"/>
    <mergeCell ref="I6:I7"/>
    <mergeCell ref="F5:I5"/>
    <mergeCell ref="A5:A7"/>
    <mergeCell ref="B5:B7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72" fitToHeight="0" orientation="landscape" r:id="rId1"/>
  <headerFooter alignWithMargins="0"/>
  <rowBreaks count="4" manualBreakCount="4">
    <brk id="25" max="8" man="1"/>
    <brk id="51" max="8" man="1"/>
    <brk id="78" max="8" man="1"/>
    <brk id="15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indexed="50"/>
  </sheetPr>
  <dimension ref="A1:AN72"/>
  <sheetViews>
    <sheetView view="pageBreakPreview" topLeftCell="G1" zoomScale="75" zoomScaleNormal="75" workbookViewId="0">
      <selection activeCell="O45" sqref="O45"/>
    </sheetView>
  </sheetViews>
  <sheetFormatPr defaultRowHeight="12.75"/>
  <cols>
    <col min="1" max="1" width="34.5703125" customWidth="1"/>
    <col min="2" max="2" width="20.140625" customWidth="1"/>
    <col min="3" max="14" width="9.7109375" customWidth="1"/>
    <col min="15" max="16" width="9.140625" customWidth="1"/>
    <col min="17" max="17" width="10.28515625" customWidth="1"/>
    <col min="18" max="18" width="9" customWidth="1"/>
    <col min="19" max="20" width="9.28515625" customWidth="1"/>
    <col min="21" max="27" width="9.7109375" customWidth="1"/>
    <col min="30" max="32" width="9.7109375" customWidth="1"/>
  </cols>
  <sheetData>
    <row r="1" spans="1:40" ht="27" customHeight="1"/>
    <row r="2" spans="1:40" ht="15.75" customHeight="1">
      <c r="C2" s="207" t="s">
        <v>87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8" t="s">
        <v>65</v>
      </c>
      <c r="R2" s="209"/>
      <c r="S2" s="209"/>
      <c r="T2" s="209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</row>
    <row r="4" spans="1:40" ht="15.75">
      <c r="A4" s="146"/>
      <c r="B4" s="222" t="s">
        <v>113</v>
      </c>
      <c r="C4" s="214" t="s">
        <v>6</v>
      </c>
      <c r="D4" s="214"/>
      <c r="E4" s="214"/>
      <c r="F4" s="214"/>
      <c r="G4" s="214"/>
      <c r="H4" s="215"/>
      <c r="I4" s="216" t="s">
        <v>61</v>
      </c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5"/>
      <c r="U4" s="221" t="s">
        <v>62</v>
      </c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3"/>
      <c r="AN4" s="3"/>
    </row>
    <row r="5" spans="1:40" ht="58.5" customHeight="1">
      <c r="A5" s="147"/>
      <c r="B5" s="222"/>
      <c r="C5" s="218" t="s">
        <v>64</v>
      </c>
      <c r="D5" s="218"/>
      <c r="E5" s="218"/>
      <c r="F5" s="218"/>
      <c r="G5" s="218"/>
      <c r="H5" s="219"/>
      <c r="I5" s="220" t="s">
        <v>1</v>
      </c>
      <c r="J5" s="218"/>
      <c r="K5" s="218"/>
      <c r="L5" s="218"/>
      <c r="M5" s="218"/>
      <c r="N5" s="219"/>
      <c r="O5" s="220" t="s">
        <v>72</v>
      </c>
      <c r="P5" s="218"/>
      <c r="Q5" s="218"/>
      <c r="R5" s="218"/>
      <c r="S5" s="218"/>
      <c r="T5" s="219"/>
      <c r="U5" s="220" t="s">
        <v>0</v>
      </c>
      <c r="V5" s="218"/>
      <c r="W5" s="218"/>
      <c r="X5" s="218"/>
      <c r="Y5" s="218"/>
      <c r="Z5" s="219"/>
      <c r="AA5" s="220" t="s">
        <v>74</v>
      </c>
      <c r="AB5" s="218"/>
      <c r="AC5" s="218"/>
      <c r="AD5" s="218"/>
      <c r="AE5" s="218"/>
      <c r="AF5" s="219"/>
      <c r="AG5" s="220" t="s">
        <v>63</v>
      </c>
      <c r="AH5" s="218"/>
      <c r="AI5" s="218"/>
      <c r="AJ5" s="218"/>
      <c r="AK5" s="218"/>
      <c r="AL5" s="219"/>
      <c r="AM5" s="3"/>
    </row>
    <row r="6" spans="1:40" ht="15.75" customHeight="1">
      <c r="A6" s="147"/>
      <c r="B6" s="222"/>
      <c r="C6" s="210" t="s">
        <v>174</v>
      </c>
      <c r="D6" s="212" t="s">
        <v>187</v>
      </c>
      <c r="E6" s="217" t="s">
        <v>188</v>
      </c>
      <c r="F6" s="217" t="s">
        <v>189</v>
      </c>
      <c r="G6" s="217"/>
      <c r="H6" s="217"/>
      <c r="I6" s="210" t="str">
        <f>C6</f>
        <v>Факт 
2018 г.</v>
      </c>
      <c r="J6" s="212" t="str">
        <f>D6</f>
        <v>Факт 
2019 г.</v>
      </c>
      <c r="K6" s="217" t="str">
        <f>E6</f>
        <v>Оценка 
2020 г.</v>
      </c>
      <c r="L6" s="217" t="str">
        <f>F6</f>
        <v>Прогноз на 2021-2023 гг.</v>
      </c>
      <c r="M6" s="217"/>
      <c r="N6" s="217"/>
      <c r="O6" s="210" t="str">
        <f>C6</f>
        <v>Факт 
2018 г.</v>
      </c>
      <c r="P6" s="212" t="str">
        <f>D6</f>
        <v>Факт 
2019 г.</v>
      </c>
      <c r="Q6" s="217" t="str">
        <f>E6</f>
        <v>Оценка 
2020 г.</v>
      </c>
      <c r="R6" s="217" t="str">
        <f>F6</f>
        <v>Прогноз на 2021-2023 гг.</v>
      </c>
      <c r="S6" s="217"/>
      <c r="T6" s="217"/>
      <c r="U6" s="210" t="str">
        <f>C6</f>
        <v>Факт 
2018 г.</v>
      </c>
      <c r="V6" s="212" t="str">
        <f>D6</f>
        <v>Факт 
2019 г.</v>
      </c>
      <c r="W6" s="217" t="str">
        <f>E6</f>
        <v>Оценка 
2020 г.</v>
      </c>
      <c r="X6" s="217" t="str">
        <f>F6</f>
        <v>Прогноз на 2021-2023 гг.</v>
      </c>
      <c r="Y6" s="217"/>
      <c r="Z6" s="217"/>
      <c r="AA6" s="210" t="str">
        <f>C6</f>
        <v>Факт 
2018 г.</v>
      </c>
      <c r="AB6" s="212" t="str">
        <f>D6</f>
        <v>Факт 
2019 г.</v>
      </c>
      <c r="AC6" s="217" t="str">
        <f>E6</f>
        <v>Оценка 
2020 г.</v>
      </c>
      <c r="AD6" s="217" t="str">
        <f>F6</f>
        <v>Прогноз на 2021-2023 гг.</v>
      </c>
      <c r="AE6" s="217"/>
      <c r="AF6" s="217"/>
      <c r="AG6" s="210" t="str">
        <f>C6</f>
        <v>Факт 
2018 г.</v>
      </c>
      <c r="AH6" s="212" t="str">
        <f>D6</f>
        <v>Факт 
2019 г.</v>
      </c>
      <c r="AI6" s="217" t="str">
        <f>E6</f>
        <v>Оценка 
2020 г.</v>
      </c>
      <c r="AJ6" s="217" t="str">
        <f>F6</f>
        <v>Прогноз на 2021-2023 гг.</v>
      </c>
      <c r="AK6" s="217"/>
      <c r="AL6" s="217"/>
      <c r="AM6" s="3"/>
      <c r="AN6" s="3"/>
    </row>
    <row r="7" spans="1:40" ht="15.75">
      <c r="A7" s="148"/>
      <c r="B7" s="222"/>
      <c r="C7" s="211"/>
      <c r="D7" s="213"/>
      <c r="E7" s="217"/>
      <c r="F7" s="149" t="s">
        <v>176</v>
      </c>
      <c r="G7" s="149" t="s">
        <v>175</v>
      </c>
      <c r="H7" s="149" t="s">
        <v>190</v>
      </c>
      <c r="I7" s="211"/>
      <c r="J7" s="213"/>
      <c r="K7" s="217"/>
      <c r="L7" s="149" t="str">
        <f>F7</f>
        <v>2021 г.</v>
      </c>
      <c r="M7" s="149" t="str">
        <f>G7</f>
        <v>2022 г.</v>
      </c>
      <c r="N7" s="149" t="str">
        <f>H7</f>
        <v>2023 г.</v>
      </c>
      <c r="O7" s="211"/>
      <c r="P7" s="213"/>
      <c r="Q7" s="217"/>
      <c r="R7" s="149" t="str">
        <f>F7</f>
        <v>2021 г.</v>
      </c>
      <c r="S7" s="149" t="str">
        <f>G7</f>
        <v>2022 г.</v>
      </c>
      <c r="T7" s="149" t="str">
        <f>H7</f>
        <v>2023 г.</v>
      </c>
      <c r="U7" s="211"/>
      <c r="V7" s="213"/>
      <c r="W7" s="217"/>
      <c r="X7" s="149" t="str">
        <f>F7</f>
        <v>2021 г.</v>
      </c>
      <c r="Y7" s="149" t="str">
        <f>G7</f>
        <v>2022 г.</v>
      </c>
      <c r="Z7" s="149" t="str">
        <f>H7</f>
        <v>2023 г.</v>
      </c>
      <c r="AA7" s="211"/>
      <c r="AB7" s="213"/>
      <c r="AC7" s="217"/>
      <c r="AD7" s="155" t="str">
        <f>F7</f>
        <v>2021 г.</v>
      </c>
      <c r="AE7" s="155" t="str">
        <f>G7</f>
        <v>2022 г.</v>
      </c>
      <c r="AF7" s="155" t="str">
        <f>H7</f>
        <v>2023 г.</v>
      </c>
      <c r="AG7" s="211"/>
      <c r="AH7" s="213"/>
      <c r="AI7" s="217"/>
      <c r="AJ7" s="155" t="str">
        <f>F7</f>
        <v>2021 г.</v>
      </c>
      <c r="AK7" s="155" t="str">
        <f>G7</f>
        <v>2022 г.</v>
      </c>
      <c r="AL7" s="155" t="s">
        <v>175</v>
      </c>
      <c r="AM7" s="3"/>
      <c r="AN7" s="3"/>
    </row>
    <row r="8" spans="1:40" ht="105.75" customHeight="1">
      <c r="A8" s="135" t="s">
        <v>144</v>
      </c>
      <c r="B8" s="126"/>
      <c r="C8" s="104"/>
      <c r="D8" s="104"/>
      <c r="E8" s="104"/>
      <c r="F8" s="105"/>
      <c r="G8" s="105"/>
      <c r="H8" s="105"/>
      <c r="I8" s="104"/>
      <c r="J8" s="104"/>
      <c r="K8" s="104"/>
      <c r="L8" s="105"/>
      <c r="M8" s="105"/>
      <c r="N8" s="105"/>
      <c r="O8" s="104"/>
      <c r="P8" s="104"/>
      <c r="Q8" s="104"/>
      <c r="R8" s="105"/>
      <c r="S8" s="105"/>
      <c r="T8" s="105"/>
      <c r="U8" s="104"/>
      <c r="V8" s="104"/>
      <c r="W8" s="104"/>
      <c r="X8" s="105"/>
      <c r="Y8" s="105"/>
      <c r="Z8" s="105"/>
      <c r="AA8" s="104"/>
      <c r="AB8" s="104"/>
      <c r="AC8" s="104"/>
      <c r="AD8" s="105"/>
      <c r="AE8" s="105"/>
      <c r="AF8" s="105"/>
      <c r="AG8" s="98"/>
      <c r="AH8" s="98"/>
      <c r="AI8" s="98"/>
      <c r="AJ8" s="98"/>
      <c r="AK8" s="98"/>
      <c r="AL8" s="98"/>
      <c r="AM8" s="3"/>
      <c r="AN8" s="3"/>
    </row>
    <row r="9" spans="1:40" ht="81.75" customHeight="1">
      <c r="A9" s="131" t="s">
        <v>145</v>
      </c>
      <c r="B9" s="127"/>
      <c r="C9" s="107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30"/>
      <c r="V9" s="30"/>
      <c r="W9" s="30"/>
      <c r="X9" s="30"/>
      <c r="Y9" s="30"/>
      <c r="Z9" s="29"/>
      <c r="AA9" s="29"/>
      <c r="AB9" s="29"/>
      <c r="AC9" s="29"/>
      <c r="AD9" s="29"/>
      <c r="AE9" s="29"/>
      <c r="AF9" s="29"/>
      <c r="AG9" s="99"/>
      <c r="AH9" s="99"/>
      <c r="AI9" s="99"/>
      <c r="AJ9" s="99"/>
      <c r="AK9" s="99"/>
      <c r="AL9" s="99"/>
      <c r="AM9" s="3"/>
      <c r="AN9" s="3"/>
    </row>
    <row r="10" spans="1:40" ht="15.75">
      <c r="A10" s="106" t="s">
        <v>146</v>
      </c>
      <c r="B10" s="106"/>
      <c r="C10" s="107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30"/>
      <c r="V10" s="30"/>
      <c r="W10" s="30"/>
      <c r="X10" s="30"/>
      <c r="Y10" s="30"/>
      <c r="Z10" s="29"/>
      <c r="AA10" s="29"/>
      <c r="AB10" s="29"/>
      <c r="AC10" s="29"/>
      <c r="AD10" s="29"/>
      <c r="AE10" s="29"/>
      <c r="AF10" s="29"/>
      <c r="AG10" s="99"/>
      <c r="AH10" s="99"/>
      <c r="AI10" s="99"/>
      <c r="AJ10" s="99"/>
      <c r="AK10" s="99"/>
      <c r="AL10" s="99"/>
      <c r="AM10" s="3"/>
      <c r="AN10" s="3"/>
    </row>
    <row r="11" spans="1:40" ht="31.5">
      <c r="A11" s="31" t="s">
        <v>198</v>
      </c>
      <c r="B11" s="106" t="s">
        <v>199</v>
      </c>
      <c r="C11" s="107">
        <v>20.77</v>
      </c>
      <c r="D11" s="29">
        <v>22.95</v>
      </c>
      <c r="E11" s="29">
        <v>23.8</v>
      </c>
      <c r="F11" s="29">
        <v>27.7</v>
      </c>
      <c r="G11" s="29">
        <v>25.6</v>
      </c>
      <c r="H11" s="29">
        <v>26.7</v>
      </c>
      <c r="I11" s="107">
        <v>20.77</v>
      </c>
      <c r="J11" s="29">
        <v>22.95</v>
      </c>
      <c r="K11" s="29">
        <v>23.8</v>
      </c>
      <c r="L11" s="29">
        <v>27.7</v>
      </c>
      <c r="M11" s="29">
        <v>25.6</v>
      </c>
      <c r="N11" s="29">
        <v>26.7</v>
      </c>
      <c r="O11" s="29">
        <v>7.97</v>
      </c>
      <c r="P11" s="29">
        <v>3.94</v>
      </c>
      <c r="Q11" s="29">
        <v>2.85</v>
      </c>
      <c r="R11" s="29">
        <v>3.65</v>
      </c>
      <c r="S11" s="29">
        <v>3.7</v>
      </c>
      <c r="T11" s="29">
        <v>4.5599999999999996</v>
      </c>
      <c r="U11" s="179">
        <v>1.2999999999999999E-2</v>
      </c>
      <c r="V11" s="179">
        <v>1.0999999999999999E-2</v>
      </c>
      <c r="W11" s="179">
        <v>0.03</v>
      </c>
      <c r="X11" s="179">
        <v>3.2000000000000001E-2</v>
      </c>
      <c r="Y11" s="179">
        <v>3.4000000000000002E-2</v>
      </c>
      <c r="Z11" s="180">
        <v>3.4000000000000002E-2</v>
      </c>
      <c r="AA11" s="181">
        <v>11600</v>
      </c>
      <c r="AB11" s="181">
        <v>11700</v>
      </c>
      <c r="AC11" s="181">
        <v>11640</v>
      </c>
      <c r="AD11" s="181">
        <v>12480</v>
      </c>
      <c r="AE11" s="181">
        <v>13240</v>
      </c>
      <c r="AF11" s="182">
        <v>14100</v>
      </c>
      <c r="AG11" s="183">
        <v>1.0620000000000001</v>
      </c>
      <c r="AH11" s="183">
        <v>1.198</v>
      </c>
      <c r="AI11" s="183">
        <v>1.341</v>
      </c>
      <c r="AJ11" s="183">
        <v>1.5009999999999999</v>
      </c>
      <c r="AK11" s="183">
        <v>1.681</v>
      </c>
      <c r="AL11" s="184">
        <v>1.8819999999999999</v>
      </c>
      <c r="AM11" s="3"/>
      <c r="AN11" s="3"/>
    </row>
    <row r="12" spans="1:40" ht="15.75">
      <c r="A12" s="108"/>
      <c r="B12" s="106"/>
      <c r="C12" s="107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30"/>
      <c r="V12" s="30"/>
      <c r="W12" s="30"/>
      <c r="X12" s="30"/>
      <c r="Y12" s="30"/>
      <c r="Z12" s="29"/>
      <c r="AA12" s="29"/>
      <c r="AB12" s="29"/>
      <c r="AC12" s="29"/>
      <c r="AD12" s="29"/>
      <c r="AE12" s="29"/>
      <c r="AF12" s="29"/>
      <c r="AG12" s="99"/>
      <c r="AH12" s="99"/>
      <c r="AI12" s="99"/>
      <c r="AJ12" s="99"/>
      <c r="AK12" s="99"/>
      <c r="AL12" s="99"/>
      <c r="AM12" s="3"/>
      <c r="AN12" s="3"/>
    </row>
    <row r="13" spans="1:40" ht="31.5" customHeight="1">
      <c r="A13" s="134" t="s">
        <v>147</v>
      </c>
      <c r="B13" s="127"/>
      <c r="C13" s="107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30"/>
      <c r="V13" s="30"/>
      <c r="W13" s="30"/>
      <c r="X13" s="30"/>
      <c r="Y13" s="30"/>
      <c r="Z13" s="29"/>
      <c r="AA13" s="29"/>
      <c r="AB13" s="29"/>
      <c r="AC13" s="29"/>
      <c r="AD13" s="29"/>
      <c r="AE13" s="29"/>
      <c r="AF13" s="29"/>
      <c r="AG13" s="99"/>
      <c r="AH13" s="99"/>
      <c r="AI13" s="99"/>
      <c r="AJ13" s="99"/>
      <c r="AK13" s="99"/>
      <c r="AL13" s="99"/>
      <c r="AM13" s="3"/>
      <c r="AN13" s="3"/>
    </row>
    <row r="14" spans="1:40" ht="15.75" customHeight="1">
      <c r="A14" s="106" t="s">
        <v>146</v>
      </c>
      <c r="B14" s="106"/>
      <c r="C14" s="107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30"/>
      <c r="V14" s="30"/>
      <c r="W14" s="30"/>
      <c r="X14" s="30"/>
      <c r="Y14" s="30"/>
      <c r="Z14" s="29"/>
      <c r="AA14" s="29"/>
      <c r="AB14" s="29"/>
      <c r="AC14" s="29"/>
      <c r="AD14" s="29"/>
      <c r="AE14" s="29"/>
      <c r="AF14" s="29"/>
      <c r="AG14" s="99"/>
      <c r="AH14" s="99"/>
      <c r="AI14" s="99"/>
      <c r="AJ14" s="99"/>
      <c r="AK14" s="99"/>
      <c r="AL14" s="99"/>
      <c r="AM14" s="3"/>
      <c r="AN14" s="3"/>
    </row>
    <row r="15" spans="1:40" ht="11.25" customHeight="1">
      <c r="A15" s="109"/>
      <c r="B15" s="128"/>
      <c r="C15" s="107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30"/>
      <c r="V15" s="30"/>
      <c r="W15" s="30"/>
      <c r="X15" s="30"/>
      <c r="Y15" s="30"/>
      <c r="Z15" s="29"/>
      <c r="AA15" s="29"/>
      <c r="AB15" s="29"/>
      <c r="AC15" s="29"/>
      <c r="AD15" s="29"/>
      <c r="AE15" s="29"/>
      <c r="AF15" s="29"/>
      <c r="AG15" s="99"/>
      <c r="AH15" s="99"/>
      <c r="AI15" s="99"/>
      <c r="AJ15" s="99"/>
      <c r="AK15" s="99"/>
      <c r="AL15" s="99"/>
      <c r="AM15" s="3"/>
      <c r="AN15" s="3"/>
    </row>
    <row r="16" spans="1:40" ht="15.75" customHeight="1">
      <c r="A16" s="106"/>
      <c r="B16" s="106"/>
      <c r="C16" s="107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30"/>
      <c r="V16" s="30"/>
      <c r="W16" s="30"/>
      <c r="X16" s="30"/>
      <c r="Y16" s="30"/>
      <c r="Z16" s="29"/>
      <c r="AA16" s="29"/>
      <c r="AB16" s="29"/>
      <c r="AC16" s="29"/>
      <c r="AD16" s="29"/>
      <c r="AE16" s="29"/>
      <c r="AF16" s="29"/>
      <c r="AG16" s="99"/>
      <c r="AH16" s="99"/>
      <c r="AI16" s="99"/>
      <c r="AJ16" s="99"/>
      <c r="AK16" s="99"/>
      <c r="AL16" s="99"/>
      <c r="AM16" s="3"/>
      <c r="AN16" s="3"/>
    </row>
    <row r="17" spans="1:40" ht="31.5">
      <c r="A17" s="134" t="s">
        <v>148</v>
      </c>
      <c r="B17" s="106"/>
      <c r="C17" s="107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30"/>
      <c r="W17" s="30"/>
      <c r="X17" s="30"/>
      <c r="Y17" s="30"/>
      <c r="Z17" s="29"/>
      <c r="AA17" s="29"/>
      <c r="AB17" s="29"/>
      <c r="AC17" s="29"/>
      <c r="AD17" s="29"/>
      <c r="AE17" s="29"/>
      <c r="AF17" s="29"/>
      <c r="AG17" s="99"/>
      <c r="AH17" s="99"/>
      <c r="AI17" s="99"/>
      <c r="AJ17" s="99"/>
      <c r="AK17" s="99"/>
      <c r="AL17" s="99"/>
      <c r="AM17" s="3"/>
      <c r="AN17" s="3"/>
    </row>
    <row r="18" spans="1:40" ht="15.75">
      <c r="A18" s="106" t="s">
        <v>146</v>
      </c>
      <c r="B18" s="106"/>
      <c r="C18" s="107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30"/>
      <c r="V18" s="30"/>
      <c r="W18" s="30"/>
      <c r="X18" s="30"/>
      <c r="Y18" s="30"/>
      <c r="Z18" s="29"/>
      <c r="AA18" s="29"/>
      <c r="AB18" s="29"/>
      <c r="AC18" s="29"/>
      <c r="AD18" s="29"/>
      <c r="AE18" s="29"/>
      <c r="AF18" s="29"/>
      <c r="AG18" s="99"/>
      <c r="AH18" s="99"/>
      <c r="AI18" s="99"/>
      <c r="AJ18" s="99"/>
      <c r="AK18" s="99"/>
      <c r="AL18" s="99"/>
      <c r="AM18" s="3"/>
      <c r="AN18" s="3"/>
    </row>
    <row r="19" spans="1:40" ht="20.25" customHeight="1">
      <c r="A19" s="110"/>
      <c r="B19" s="128"/>
      <c r="C19" s="107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30"/>
      <c r="V19" s="30"/>
      <c r="W19" s="30"/>
      <c r="X19" s="30"/>
      <c r="Y19" s="30"/>
      <c r="Z19" s="29"/>
      <c r="AA19" s="29"/>
      <c r="AB19" s="29"/>
      <c r="AC19" s="29"/>
      <c r="AD19" s="29"/>
      <c r="AE19" s="29"/>
      <c r="AF19" s="29"/>
      <c r="AG19" s="99"/>
      <c r="AH19" s="99"/>
      <c r="AI19" s="99"/>
      <c r="AJ19" s="99"/>
      <c r="AK19" s="99"/>
      <c r="AL19" s="99"/>
      <c r="AM19" s="3"/>
      <c r="AN19" s="3"/>
    </row>
    <row r="20" spans="1:40" ht="15.75" customHeight="1">
      <c r="A20" s="111"/>
      <c r="B20" s="106"/>
      <c r="C20" s="107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30"/>
      <c r="V20" s="30"/>
      <c r="W20" s="30"/>
      <c r="X20" s="30"/>
      <c r="Y20" s="30"/>
      <c r="Z20" s="29"/>
      <c r="AA20" s="29"/>
      <c r="AB20" s="29"/>
      <c r="AC20" s="29"/>
      <c r="AD20" s="29"/>
      <c r="AE20" s="29"/>
      <c r="AF20" s="29"/>
      <c r="AG20" s="99"/>
      <c r="AH20" s="99"/>
      <c r="AI20" s="99"/>
      <c r="AJ20" s="99"/>
      <c r="AK20" s="99"/>
      <c r="AL20" s="99"/>
      <c r="AM20" s="3"/>
      <c r="AN20" s="3"/>
    </row>
    <row r="21" spans="1:40" ht="43.5" customHeight="1">
      <c r="A21" s="135" t="s">
        <v>149</v>
      </c>
      <c r="B21" s="106"/>
      <c r="C21" s="107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30"/>
      <c r="V21" s="30"/>
      <c r="W21" s="30"/>
      <c r="X21" s="30"/>
      <c r="Y21" s="30"/>
      <c r="Z21" s="29"/>
      <c r="AA21" s="29"/>
      <c r="AB21" s="29"/>
      <c r="AC21" s="29"/>
      <c r="AD21" s="29"/>
      <c r="AE21" s="29"/>
      <c r="AF21" s="29"/>
      <c r="AG21" s="99"/>
      <c r="AH21" s="99"/>
      <c r="AI21" s="99"/>
      <c r="AJ21" s="99"/>
      <c r="AK21" s="99"/>
      <c r="AL21" s="99"/>
      <c r="AM21" s="3"/>
      <c r="AN21" s="3"/>
    </row>
    <row r="22" spans="1:40" ht="15.75">
      <c r="A22" s="106" t="s">
        <v>29</v>
      </c>
      <c r="B22" s="106"/>
      <c r="C22" s="107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30"/>
      <c r="V22" s="30"/>
      <c r="W22" s="30"/>
      <c r="X22" s="30"/>
      <c r="Y22" s="30"/>
      <c r="Z22" s="29"/>
      <c r="AA22" s="29"/>
      <c r="AB22" s="29"/>
      <c r="AC22" s="29"/>
      <c r="AD22" s="29"/>
      <c r="AE22" s="29"/>
      <c r="AF22" s="29"/>
      <c r="AG22" s="99"/>
      <c r="AH22" s="99"/>
      <c r="AI22" s="99"/>
      <c r="AJ22" s="99"/>
      <c r="AK22" s="99"/>
      <c r="AL22" s="99"/>
      <c r="AM22" s="3"/>
      <c r="AN22" s="3"/>
    </row>
    <row r="23" spans="1:40" ht="15.75">
      <c r="A23" s="131" t="s">
        <v>150</v>
      </c>
      <c r="B23" s="128"/>
      <c r="C23" s="107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30"/>
      <c r="V23" s="30"/>
      <c r="W23" s="30"/>
      <c r="X23" s="30"/>
      <c r="Y23" s="30"/>
      <c r="Z23" s="29"/>
      <c r="AA23" s="29"/>
      <c r="AB23" s="29"/>
      <c r="AC23" s="29"/>
      <c r="AD23" s="29"/>
      <c r="AE23" s="29"/>
      <c r="AF23" s="29"/>
      <c r="AG23" s="99"/>
      <c r="AH23" s="99"/>
      <c r="AI23" s="99"/>
      <c r="AJ23" s="99"/>
      <c r="AK23" s="99"/>
      <c r="AL23" s="99"/>
      <c r="AM23" s="3"/>
      <c r="AN23" s="3"/>
    </row>
    <row r="24" spans="1:40" ht="15.75" customHeight="1">
      <c r="A24" s="106" t="s">
        <v>146</v>
      </c>
      <c r="B24" s="106"/>
      <c r="C24" s="107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30"/>
      <c r="V24" s="30"/>
      <c r="W24" s="30"/>
      <c r="X24" s="30"/>
      <c r="Y24" s="30"/>
      <c r="Z24" s="29"/>
      <c r="AA24" s="29"/>
      <c r="AB24" s="29"/>
      <c r="AC24" s="29"/>
      <c r="AD24" s="29"/>
      <c r="AE24" s="29"/>
      <c r="AF24" s="29"/>
      <c r="AG24" s="99"/>
      <c r="AH24" s="99"/>
      <c r="AI24" s="99"/>
      <c r="AJ24" s="99"/>
      <c r="AK24" s="99"/>
      <c r="AL24" s="99"/>
      <c r="AM24" s="3"/>
      <c r="AN24" s="3"/>
    </row>
    <row r="25" spans="1:40" ht="15.75">
      <c r="A25" s="31"/>
      <c r="B25" s="106"/>
      <c r="C25" s="107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30"/>
      <c r="V25" s="30"/>
      <c r="W25" s="30"/>
      <c r="X25" s="30"/>
      <c r="Y25" s="30"/>
      <c r="Z25" s="29"/>
      <c r="AA25" s="29"/>
      <c r="AB25" s="29"/>
      <c r="AC25" s="29"/>
      <c r="AD25" s="29"/>
      <c r="AE25" s="29"/>
      <c r="AF25" s="29"/>
      <c r="AG25" s="99"/>
      <c r="AH25" s="99"/>
      <c r="AI25" s="99"/>
      <c r="AJ25" s="99"/>
      <c r="AK25" s="99"/>
      <c r="AL25" s="99"/>
      <c r="AM25" s="3"/>
      <c r="AN25" s="3"/>
    </row>
    <row r="26" spans="1:40" ht="15.75">
      <c r="A26" s="108"/>
      <c r="B26" s="106"/>
      <c r="C26" s="107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30"/>
      <c r="V26" s="30"/>
      <c r="W26" s="30"/>
      <c r="X26" s="30"/>
      <c r="Y26" s="30"/>
      <c r="Z26" s="29"/>
      <c r="AA26" s="29"/>
      <c r="AB26" s="29"/>
      <c r="AC26" s="29"/>
      <c r="AD26" s="29"/>
      <c r="AE26" s="29"/>
      <c r="AF26" s="29"/>
      <c r="AG26" s="99"/>
      <c r="AH26" s="99"/>
      <c r="AI26" s="99"/>
      <c r="AJ26" s="99"/>
      <c r="AK26" s="99"/>
      <c r="AL26" s="99"/>
      <c r="AM26" s="3"/>
      <c r="AN26" s="3"/>
    </row>
    <row r="27" spans="1:40" ht="31.5">
      <c r="A27" s="132" t="s">
        <v>151</v>
      </c>
      <c r="B27" s="128"/>
      <c r="C27" s="107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30"/>
      <c r="V27" s="30"/>
      <c r="W27" s="30"/>
      <c r="X27" s="30"/>
      <c r="Y27" s="30"/>
      <c r="Z27" s="29"/>
      <c r="AA27" s="29"/>
      <c r="AB27" s="29"/>
      <c r="AC27" s="29"/>
      <c r="AD27" s="29"/>
      <c r="AE27" s="29"/>
      <c r="AF27" s="29"/>
      <c r="AG27" s="99"/>
      <c r="AH27" s="99"/>
      <c r="AI27" s="99"/>
      <c r="AJ27" s="99"/>
      <c r="AK27" s="99"/>
      <c r="AL27" s="99"/>
      <c r="AM27" s="3"/>
      <c r="AN27" s="3"/>
    </row>
    <row r="28" spans="1:40" ht="15.75" customHeight="1">
      <c r="A28" s="106" t="s">
        <v>146</v>
      </c>
      <c r="B28" s="106"/>
      <c r="C28" s="107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30"/>
      <c r="V28" s="30"/>
      <c r="W28" s="30"/>
      <c r="X28" s="30"/>
      <c r="Y28" s="30"/>
      <c r="Z28" s="29"/>
      <c r="AA28" s="29"/>
      <c r="AB28" s="29"/>
      <c r="AC28" s="29"/>
      <c r="AD28" s="29"/>
      <c r="AE28" s="29"/>
      <c r="AF28" s="29"/>
      <c r="AG28" s="99"/>
      <c r="AH28" s="99"/>
      <c r="AI28" s="99"/>
      <c r="AJ28" s="99"/>
      <c r="AK28" s="99"/>
      <c r="AL28" s="99"/>
      <c r="AM28" s="3"/>
      <c r="AN28" s="3"/>
    </row>
    <row r="29" spans="1:40" ht="15.75">
      <c r="A29" s="31"/>
      <c r="B29" s="106"/>
      <c r="C29" s="107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30"/>
      <c r="V29" s="30"/>
      <c r="W29" s="30"/>
      <c r="X29" s="30"/>
      <c r="Y29" s="30"/>
      <c r="Z29" s="29"/>
      <c r="AA29" s="29"/>
      <c r="AB29" s="29"/>
      <c r="AC29" s="29"/>
      <c r="AD29" s="29"/>
      <c r="AE29" s="29"/>
      <c r="AF29" s="29"/>
      <c r="AG29" s="99"/>
      <c r="AH29" s="99"/>
      <c r="AI29" s="99"/>
      <c r="AJ29" s="99"/>
      <c r="AK29" s="99"/>
      <c r="AL29" s="99"/>
      <c r="AM29" s="3"/>
      <c r="AN29" s="3"/>
    </row>
    <row r="30" spans="1:40" ht="15.75">
      <c r="A30" s="108"/>
      <c r="B30" s="106"/>
      <c r="C30" s="107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30"/>
      <c r="V30" s="30"/>
      <c r="W30" s="30"/>
      <c r="X30" s="30"/>
      <c r="Y30" s="30"/>
      <c r="Z30" s="29"/>
      <c r="AA30" s="29"/>
      <c r="AB30" s="29"/>
      <c r="AC30" s="29"/>
      <c r="AD30" s="29"/>
      <c r="AE30" s="29"/>
      <c r="AF30" s="29"/>
      <c r="AG30" s="99"/>
      <c r="AH30" s="99"/>
      <c r="AI30" s="99"/>
      <c r="AJ30" s="99"/>
      <c r="AK30" s="99"/>
      <c r="AL30" s="99"/>
      <c r="AM30" s="3"/>
      <c r="AN30" s="3"/>
    </row>
    <row r="31" spans="1:40" ht="31.5">
      <c r="A31" s="133" t="s">
        <v>152</v>
      </c>
      <c r="B31" s="129"/>
      <c r="C31" s="107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30"/>
      <c r="V31" s="30"/>
      <c r="W31" s="30"/>
      <c r="X31" s="30"/>
      <c r="Y31" s="30"/>
      <c r="Z31" s="29"/>
      <c r="AA31" s="29"/>
      <c r="AB31" s="29"/>
      <c r="AC31" s="29"/>
      <c r="AD31" s="29"/>
      <c r="AE31" s="29"/>
      <c r="AF31" s="29"/>
      <c r="AG31" s="99"/>
      <c r="AH31" s="99"/>
      <c r="AI31" s="99"/>
      <c r="AJ31" s="99"/>
      <c r="AK31" s="99"/>
      <c r="AL31" s="99"/>
      <c r="AM31" s="3"/>
      <c r="AN31" s="3"/>
    </row>
    <row r="32" spans="1:40" ht="15.75" customHeight="1">
      <c r="A32" s="106" t="s">
        <v>146</v>
      </c>
      <c r="B32" s="106"/>
      <c r="C32" s="107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30"/>
      <c r="V32" s="30"/>
      <c r="W32" s="30"/>
      <c r="X32" s="30"/>
      <c r="Y32" s="30"/>
      <c r="Z32" s="29"/>
      <c r="AA32" s="29"/>
      <c r="AB32" s="29"/>
      <c r="AC32" s="29"/>
      <c r="AD32" s="29"/>
      <c r="AE32" s="29"/>
      <c r="AF32" s="29"/>
      <c r="AG32" s="99"/>
      <c r="AH32" s="99"/>
      <c r="AI32" s="99"/>
      <c r="AJ32" s="99"/>
      <c r="AK32" s="99"/>
      <c r="AL32" s="99"/>
      <c r="AM32" s="3"/>
      <c r="AN32" s="3"/>
    </row>
    <row r="33" spans="1:40" ht="15.75">
      <c r="A33" s="31"/>
      <c r="B33" s="106"/>
      <c r="C33" s="107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30"/>
      <c r="V33" s="30"/>
      <c r="W33" s="30"/>
      <c r="X33" s="30"/>
      <c r="Y33" s="30"/>
      <c r="Z33" s="29"/>
      <c r="AA33" s="29"/>
      <c r="AB33" s="29"/>
      <c r="AC33" s="29"/>
      <c r="AD33" s="29"/>
      <c r="AE33" s="29"/>
      <c r="AF33" s="29"/>
      <c r="AG33" s="99"/>
      <c r="AH33" s="99"/>
      <c r="AI33" s="99"/>
      <c r="AJ33" s="99"/>
      <c r="AK33" s="99"/>
      <c r="AL33" s="99"/>
      <c r="AM33" s="3"/>
      <c r="AN33" s="3"/>
    </row>
    <row r="34" spans="1:40" ht="15.75">
      <c r="A34" s="108"/>
      <c r="B34" s="106"/>
      <c r="C34" s="107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30"/>
      <c r="V34" s="30"/>
      <c r="W34" s="30"/>
      <c r="X34" s="30"/>
      <c r="Y34" s="30"/>
      <c r="Z34" s="29"/>
      <c r="AA34" s="29"/>
      <c r="AB34" s="29"/>
      <c r="AC34" s="29"/>
      <c r="AD34" s="29"/>
      <c r="AE34" s="29"/>
      <c r="AF34" s="29"/>
      <c r="AG34" s="99"/>
      <c r="AH34" s="99"/>
      <c r="AI34" s="99"/>
      <c r="AJ34" s="99"/>
      <c r="AK34" s="99"/>
      <c r="AL34" s="99"/>
      <c r="AM34" s="3"/>
      <c r="AN34" s="3"/>
    </row>
    <row r="35" spans="1:40" ht="33.75" customHeight="1">
      <c r="A35" s="132" t="s">
        <v>153</v>
      </c>
      <c r="B35" s="128"/>
      <c r="C35" s="107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30"/>
      <c r="V35" s="30"/>
      <c r="W35" s="30"/>
      <c r="X35" s="30"/>
      <c r="Y35" s="30"/>
      <c r="Z35" s="29"/>
      <c r="AA35" s="29"/>
      <c r="AB35" s="29"/>
      <c r="AC35" s="29"/>
      <c r="AD35" s="29"/>
      <c r="AE35" s="29"/>
      <c r="AF35" s="29"/>
      <c r="AG35" s="99"/>
      <c r="AH35" s="99"/>
      <c r="AI35" s="99"/>
      <c r="AJ35" s="99"/>
      <c r="AK35" s="99"/>
      <c r="AL35" s="99"/>
      <c r="AM35" s="3"/>
      <c r="AN35" s="3"/>
    </row>
    <row r="36" spans="1:40" ht="15.75" customHeight="1">
      <c r="A36" s="106" t="s">
        <v>146</v>
      </c>
      <c r="B36" s="106"/>
      <c r="C36" s="107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30"/>
      <c r="V36" s="30"/>
      <c r="W36" s="30"/>
      <c r="X36" s="30"/>
      <c r="Y36" s="30"/>
      <c r="Z36" s="29"/>
      <c r="AA36" s="29"/>
      <c r="AB36" s="29"/>
      <c r="AC36" s="29"/>
      <c r="AD36" s="29"/>
      <c r="AE36" s="29"/>
      <c r="AF36" s="29"/>
      <c r="AG36" s="99"/>
      <c r="AH36" s="99"/>
      <c r="AI36" s="99"/>
      <c r="AJ36" s="99"/>
      <c r="AK36" s="99"/>
      <c r="AL36" s="99"/>
      <c r="AM36" s="3"/>
      <c r="AN36" s="3"/>
    </row>
    <row r="37" spans="1:40" ht="15.75">
      <c r="A37" s="31"/>
      <c r="B37" s="106"/>
      <c r="C37" s="107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30"/>
      <c r="V37" s="30"/>
      <c r="W37" s="30"/>
      <c r="X37" s="30"/>
      <c r="Y37" s="30"/>
      <c r="Z37" s="29"/>
      <c r="AA37" s="29"/>
      <c r="AB37" s="29"/>
      <c r="AC37" s="29"/>
      <c r="AD37" s="29"/>
      <c r="AE37" s="29"/>
      <c r="AF37" s="29"/>
      <c r="AG37" s="99"/>
      <c r="AH37" s="99"/>
      <c r="AI37" s="99"/>
      <c r="AJ37" s="99"/>
      <c r="AK37" s="99"/>
      <c r="AL37" s="99"/>
      <c r="AM37" s="3"/>
      <c r="AN37" s="3"/>
    </row>
    <row r="38" spans="1:40" ht="15.75">
      <c r="A38" s="108"/>
      <c r="B38" s="106"/>
      <c r="C38" s="107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30"/>
      <c r="V38" s="30"/>
      <c r="W38" s="30"/>
      <c r="X38" s="30"/>
      <c r="Y38" s="30"/>
      <c r="Z38" s="29"/>
      <c r="AA38" s="29"/>
      <c r="AB38" s="29"/>
      <c r="AC38" s="29"/>
      <c r="AD38" s="29"/>
      <c r="AE38" s="29"/>
      <c r="AF38" s="29"/>
      <c r="AG38" s="99"/>
      <c r="AH38" s="99"/>
      <c r="AI38" s="99"/>
      <c r="AJ38" s="99"/>
      <c r="AK38" s="99"/>
      <c r="AL38" s="99"/>
      <c r="AM38" s="3"/>
      <c r="AN38" s="3"/>
    </row>
    <row r="39" spans="1:40" ht="47.25">
      <c r="A39" s="132" t="s">
        <v>154</v>
      </c>
      <c r="B39" s="128"/>
      <c r="C39" s="107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30"/>
      <c r="V39" s="30"/>
      <c r="W39" s="30"/>
      <c r="X39" s="30"/>
      <c r="Y39" s="30"/>
      <c r="Z39" s="29"/>
      <c r="AA39" s="29"/>
      <c r="AB39" s="29"/>
      <c r="AC39" s="29"/>
      <c r="AD39" s="29"/>
      <c r="AE39" s="29"/>
      <c r="AF39" s="29"/>
      <c r="AG39" s="99"/>
      <c r="AH39" s="99"/>
      <c r="AI39" s="99"/>
      <c r="AJ39" s="99"/>
      <c r="AK39" s="99"/>
      <c r="AL39" s="99"/>
      <c r="AM39" s="3"/>
      <c r="AN39" s="3"/>
    </row>
    <row r="40" spans="1:40" ht="15.75" customHeight="1">
      <c r="A40" s="106" t="s">
        <v>146</v>
      </c>
      <c r="B40" s="106"/>
      <c r="C40" s="107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30"/>
      <c r="V40" s="30"/>
      <c r="W40" s="30"/>
      <c r="X40" s="30"/>
      <c r="Y40" s="30"/>
      <c r="Z40" s="29"/>
      <c r="AA40" s="29"/>
      <c r="AB40" s="29"/>
      <c r="AC40" s="29"/>
      <c r="AD40" s="29"/>
      <c r="AE40" s="29"/>
      <c r="AF40" s="29"/>
      <c r="AG40" s="99"/>
      <c r="AH40" s="99"/>
      <c r="AI40" s="99"/>
      <c r="AJ40" s="99"/>
      <c r="AK40" s="99"/>
      <c r="AL40" s="99"/>
      <c r="AM40" s="3"/>
      <c r="AN40" s="3"/>
    </row>
    <row r="41" spans="1:40" ht="15.75">
      <c r="A41" s="31"/>
      <c r="B41" s="106"/>
      <c r="C41" s="107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30"/>
      <c r="V41" s="30"/>
      <c r="W41" s="30"/>
      <c r="X41" s="30"/>
      <c r="Y41" s="30"/>
      <c r="Z41" s="29"/>
      <c r="AA41" s="29"/>
      <c r="AB41" s="29"/>
      <c r="AC41" s="29"/>
      <c r="AD41" s="29"/>
      <c r="AE41" s="29"/>
      <c r="AF41" s="29"/>
      <c r="AG41" s="99"/>
      <c r="AH41" s="99"/>
      <c r="AI41" s="99"/>
      <c r="AJ41" s="99"/>
      <c r="AK41" s="99"/>
      <c r="AL41" s="99"/>
      <c r="AM41" s="3"/>
      <c r="AN41" s="3"/>
    </row>
    <row r="42" spans="1:40" ht="15.75">
      <c r="A42" s="108"/>
      <c r="B42" s="106"/>
      <c r="C42" s="107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30"/>
      <c r="V42" s="30"/>
      <c r="W42" s="30"/>
      <c r="X42" s="30"/>
      <c r="Y42" s="30"/>
      <c r="Z42" s="29"/>
      <c r="AA42" s="29"/>
      <c r="AB42" s="29"/>
      <c r="AC42" s="29"/>
      <c r="AD42" s="29"/>
      <c r="AE42" s="29"/>
      <c r="AF42" s="29"/>
      <c r="AG42" s="99"/>
      <c r="AH42" s="99"/>
      <c r="AI42" s="99"/>
      <c r="AJ42" s="99"/>
      <c r="AK42" s="99"/>
      <c r="AL42" s="99"/>
      <c r="AM42" s="3"/>
      <c r="AN42" s="3"/>
    </row>
    <row r="43" spans="1:40" ht="144" customHeight="1">
      <c r="A43" s="136" t="s">
        <v>131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</row>
    <row r="44" spans="1:40">
      <c r="A44" s="117" t="s">
        <v>146</v>
      </c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</row>
    <row r="45" spans="1:40">
      <c r="A45" s="117" t="s">
        <v>200</v>
      </c>
      <c r="B45" s="137" t="s">
        <v>201</v>
      </c>
      <c r="C45" s="137">
        <v>0.44400000000000001</v>
      </c>
      <c r="D45" s="137">
        <v>0.75</v>
      </c>
      <c r="E45" s="137">
        <v>0.78</v>
      </c>
      <c r="F45" s="137">
        <v>0.81100000000000005</v>
      </c>
      <c r="G45" s="137">
        <v>0.84299999999999997</v>
      </c>
      <c r="H45" s="137">
        <v>0.877</v>
      </c>
      <c r="I45" s="137">
        <v>0.67600000000000005</v>
      </c>
      <c r="J45" s="137">
        <v>0.76400000000000001</v>
      </c>
      <c r="K45" s="137">
        <v>0.53400000000000003</v>
      </c>
      <c r="L45" s="137">
        <v>0.55000000000000004</v>
      </c>
      <c r="M45" s="137">
        <v>0.55000000000000004</v>
      </c>
      <c r="N45" s="137">
        <v>0.55000000000000004</v>
      </c>
      <c r="O45" s="137"/>
      <c r="P45" s="137"/>
      <c r="Q45" s="137"/>
      <c r="R45" s="137"/>
      <c r="S45" s="137"/>
      <c r="T45" s="137"/>
      <c r="U45" s="137">
        <v>1</v>
      </c>
      <c r="V45" s="137">
        <v>2</v>
      </c>
      <c r="W45" s="137">
        <v>2</v>
      </c>
      <c r="X45" s="137">
        <v>2</v>
      </c>
      <c r="Y45" s="137">
        <v>2</v>
      </c>
      <c r="Z45" s="137">
        <v>2</v>
      </c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</row>
    <row r="46" spans="1:40">
      <c r="A46" s="11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</row>
    <row r="47" spans="1:40" ht="18.75">
      <c r="A47" s="136" t="s">
        <v>155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</row>
    <row r="48" spans="1:40">
      <c r="A48" s="137" t="s">
        <v>146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</row>
    <row r="49" spans="1:38">
      <c r="A49" s="11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</row>
    <row r="50" spans="1:38">
      <c r="A50" s="11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</row>
    <row r="51" spans="1:38" ht="93.75">
      <c r="A51" s="136" t="s">
        <v>156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</row>
    <row r="52" spans="1:38">
      <c r="A52" s="137" t="s">
        <v>146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>
        <v>3.7999999999999999E-2</v>
      </c>
      <c r="V52" s="137">
        <v>0.04</v>
      </c>
      <c r="W52" s="137">
        <v>0.04</v>
      </c>
      <c r="X52" s="137">
        <v>4.2000000000000003E-2</v>
      </c>
      <c r="Y52" s="137">
        <v>4.5999999999999999E-2</v>
      </c>
      <c r="Z52" s="137">
        <v>4.5999999999999999E-2</v>
      </c>
      <c r="AA52" s="185">
        <v>12714</v>
      </c>
      <c r="AB52" s="185">
        <v>16448</v>
      </c>
      <c r="AC52" s="185">
        <v>18509</v>
      </c>
      <c r="AD52" s="185">
        <v>19175</v>
      </c>
      <c r="AE52" s="186">
        <v>19942</v>
      </c>
      <c r="AF52" s="187">
        <v>19942</v>
      </c>
      <c r="AG52" s="137"/>
      <c r="AH52" s="137"/>
      <c r="AI52" s="137"/>
      <c r="AJ52" s="137"/>
      <c r="AK52" s="137"/>
      <c r="AL52" s="137"/>
    </row>
    <row r="53" spans="1:38">
      <c r="A53" s="117"/>
      <c r="B53" s="137" t="s">
        <v>202</v>
      </c>
      <c r="C53" s="137">
        <v>19</v>
      </c>
      <c r="D53" s="137">
        <v>19.600000000000001</v>
      </c>
      <c r="E53" s="137">
        <v>20.3</v>
      </c>
      <c r="F53" s="137">
        <v>21.03</v>
      </c>
      <c r="G53" s="137">
        <v>21.8</v>
      </c>
      <c r="H53" s="137">
        <v>22.6</v>
      </c>
      <c r="I53" s="137">
        <v>19</v>
      </c>
      <c r="J53" s="137">
        <v>19.600000000000001</v>
      </c>
      <c r="K53" s="137">
        <v>20.3</v>
      </c>
      <c r="L53" s="137">
        <v>21.03</v>
      </c>
      <c r="M53" s="137">
        <v>21.8</v>
      </c>
      <c r="N53" s="137">
        <v>22.6</v>
      </c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</row>
    <row r="54" spans="1:38">
      <c r="A54" s="11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</row>
    <row r="55" spans="1:38" ht="37.5">
      <c r="A55" s="136" t="s">
        <v>157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</row>
    <row r="56" spans="1:38">
      <c r="A56" s="137" t="s">
        <v>146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</row>
    <row r="57" spans="1:38">
      <c r="A57" s="11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</row>
    <row r="58" spans="1:38">
      <c r="A58" s="11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</row>
    <row r="59" spans="1:38" ht="84" customHeight="1">
      <c r="A59" s="136" t="s">
        <v>158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</row>
    <row r="60" spans="1:38">
      <c r="A60" s="137" t="s">
        <v>146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</row>
    <row r="61" spans="1:38">
      <c r="A61" s="11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</row>
    <row r="62" spans="1:38">
      <c r="A62" s="11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</row>
    <row r="63" spans="1:38" ht="56.25">
      <c r="A63" s="136" t="s">
        <v>159</v>
      </c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</row>
    <row r="64" spans="1:38">
      <c r="A64" s="137" t="s">
        <v>146</v>
      </c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</row>
    <row r="65" spans="1:38">
      <c r="A65" s="11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</row>
    <row r="66" spans="1:38">
      <c r="A66" s="11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</row>
    <row r="67" spans="1:38" ht="18.75">
      <c r="A67" s="136" t="s">
        <v>7</v>
      </c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</row>
    <row r="68" spans="1:38">
      <c r="A68" s="137" t="s">
        <v>146</v>
      </c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</row>
    <row r="69" spans="1:38">
      <c r="A69" s="11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</row>
    <row r="70" spans="1:38">
      <c r="A70" s="11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</row>
    <row r="71" spans="1:38" ht="56.25">
      <c r="A71" s="138" t="s">
        <v>160</v>
      </c>
      <c r="B71" s="137"/>
      <c r="C71" s="137">
        <f>C11+C45+C53</f>
        <v>40.213999999999999</v>
      </c>
      <c r="D71" s="137">
        <f t="shared" ref="D71:AL71" si="0">D11+D45+D53</f>
        <v>43.3</v>
      </c>
      <c r="E71" s="137">
        <f t="shared" si="0"/>
        <v>44.88</v>
      </c>
      <c r="F71" s="137">
        <f t="shared" si="0"/>
        <v>49.540999999999997</v>
      </c>
      <c r="G71" s="137">
        <f t="shared" si="0"/>
        <v>48.243000000000002</v>
      </c>
      <c r="H71" s="137">
        <f t="shared" si="0"/>
        <v>50.177</v>
      </c>
      <c r="I71" s="137">
        <f t="shared" si="0"/>
        <v>40.445999999999998</v>
      </c>
      <c r="J71" s="137">
        <f t="shared" si="0"/>
        <v>43.314</v>
      </c>
      <c r="K71" s="137">
        <f t="shared" si="0"/>
        <v>44.634</v>
      </c>
      <c r="L71" s="137">
        <f t="shared" si="0"/>
        <v>49.28</v>
      </c>
      <c r="M71" s="137">
        <f t="shared" si="0"/>
        <v>47.95</v>
      </c>
      <c r="N71" s="137">
        <f t="shared" si="0"/>
        <v>49.85</v>
      </c>
      <c r="O71" s="137">
        <f t="shared" si="0"/>
        <v>7.97</v>
      </c>
      <c r="P71" s="137">
        <f t="shared" si="0"/>
        <v>3.94</v>
      </c>
      <c r="Q71" s="137">
        <f t="shared" si="0"/>
        <v>2.85</v>
      </c>
      <c r="R71" s="137">
        <f t="shared" si="0"/>
        <v>3.65</v>
      </c>
      <c r="S71" s="137">
        <f t="shared" si="0"/>
        <v>3.7</v>
      </c>
      <c r="T71" s="137">
        <f t="shared" si="0"/>
        <v>4.5599999999999996</v>
      </c>
      <c r="U71" s="137">
        <f t="shared" si="0"/>
        <v>1.0129999999999999</v>
      </c>
      <c r="V71" s="137">
        <f t="shared" si="0"/>
        <v>2.0110000000000001</v>
      </c>
      <c r="W71" s="137">
        <f t="shared" si="0"/>
        <v>2.0299999999999998</v>
      </c>
      <c r="X71" s="137">
        <f t="shared" si="0"/>
        <v>2.032</v>
      </c>
      <c r="Y71" s="137">
        <f t="shared" si="0"/>
        <v>2.0339999999999998</v>
      </c>
      <c r="Z71" s="137">
        <f t="shared" si="0"/>
        <v>2.0339999999999998</v>
      </c>
      <c r="AA71" s="137">
        <f t="shared" si="0"/>
        <v>11600</v>
      </c>
      <c r="AB71" s="137">
        <f t="shared" si="0"/>
        <v>11700</v>
      </c>
      <c r="AC71" s="137">
        <f t="shared" si="0"/>
        <v>11640</v>
      </c>
      <c r="AD71" s="137">
        <f t="shared" si="0"/>
        <v>12480</v>
      </c>
      <c r="AE71" s="137">
        <f t="shared" si="0"/>
        <v>13240</v>
      </c>
      <c r="AF71" s="137">
        <f t="shared" si="0"/>
        <v>14100</v>
      </c>
      <c r="AG71" s="137">
        <f t="shared" si="0"/>
        <v>1.0620000000000001</v>
      </c>
      <c r="AH71" s="137">
        <f t="shared" si="0"/>
        <v>1.198</v>
      </c>
      <c r="AI71" s="137">
        <f t="shared" si="0"/>
        <v>1.341</v>
      </c>
      <c r="AJ71" s="137">
        <f t="shared" si="0"/>
        <v>1.5009999999999999</v>
      </c>
      <c r="AK71" s="137">
        <f t="shared" si="0"/>
        <v>1.681</v>
      </c>
      <c r="AL71" s="137">
        <f t="shared" si="0"/>
        <v>1.8819999999999999</v>
      </c>
    </row>
    <row r="72" spans="1:38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</sheetData>
  <mergeCells count="36">
    <mergeCell ref="B4:B7"/>
    <mergeCell ref="I6:I7"/>
    <mergeCell ref="K6:K7"/>
    <mergeCell ref="Q6:Q7"/>
    <mergeCell ref="R6:T6"/>
    <mergeCell ref="U4:AL4"/>
    <mergeCell ref="AA5:AF5"/>
    <mergeCell ref="AG6:AG7"/>
    <mergeCell ref="AI6:AI7"/>
    <mergeCell ref="AJ6:AL6"/>
    <mergeCell ref="V6:V7"/>
    <mergeCell ref="AB6:AB7"/>
    <mergeCell ref="X6:Z6"/>
    <mergeCell ref="AG5:AL5"/>
    <mergeCell ref="AH6:AH7"/>
    <mergeCell ref="AA6:AA7"/>
    <mergeCell ref="AC6:AC7"/>
    <mergeCell ref="AD6:AF6"/>
    <mergeCell ref="U5:Z5"/>
    <mergeCell ref="W6:W7"/>
    <mergeCell ref="U6:U7"/>
    <mergeCell ref="C2:P2"/>
    <mergeCell ref="Q2:T2"/>
    <mergeCell ref="C6:C7"/>
    <mergeCell ref="J6:J7"/>
    <mergeCell ref="P6:P7"/>
    <mergeCell ref="C4:H4"/>
    <mergeCell ref="I4:T4"/>
    <mergeCell ref="E6:E7"/>
    <mergeCell ref="F6:H6"/>
    <mergeCell ref="L6:N6"/>
    <mergeCell ref="C5:H5"/>
    <mergeCell ref="O6:O7"/>
    <mergeCell ref="D6:D7"/>
    <mergeCell ref="O5:T5"/>
    <mergeCell ref="I5:N5"/>
  </mergeCells>
  <phoneticPr fontId="15" type="noConversion"/>
  <printOptions horizontalCentered="1"/>
  <pageMargins left="0.19685039370078741" right="0" top="0.19685039370078741" bottom="0.19685039370078741" header="0.11811023622047245" footer="0.11811023622047245"/>
  <pageSetup paperSize="9" scale="63" fitToWidth="0" fitToHeight="0" orientation="landscape" r:id="rId1"/>
  <headerFooter alignWithMargins="0"/>
  <rowBreaks count="1" manualBreakCount="1">
    <brk id="34" max="37" man="1"/>
  </rowBreaks>
  <colBreaks count="1" manualBreakCount="1">
    <brk id="20" max="1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indexed="50"/>
  </sheetPr>
  <dimension ref="A1:AG35"/>
  <sheetViews>
    <sheetView view="pageBreakPreview" zoomScale="60" zoomScaleNormal="60" workbookViewId="0">
      <pane xSplit="9" ySplit="8" topLeftCell="J9" activePane="bottomRight" state="frozen"/>
      <selection pane="topRight" activeCell="J1" sqref="J1"/>
      <selection pane="bottomLeft" activeCell="A11" sqref="A11"/>
      <selection pane="bottomRight" activeCell="F7" sqref="F7"/>
    </sheetView>
  </sheetViews>
  <sheetFormatPr defaultRowHeight="12.75"/>
  <cols>
    <col min="1" max="1" width="94.28515625" customWidth="1"/>
    <col min="2" max="2" width="24.28515625" style="45" customWidth="1"/>
    <col min="3" max="5" width="13.5703125" bestFit="1" customWidth="1"/>
    <col min="6" max="6" width="13.7109375" customWidth="1"/>
    <col min="7" max="8" width="13.5703125" bestFit="1" customWidth="1"/>
    <col min="9" max="9" width="24.140625" style="37" customWidth="1"/>
    <col min="10" max="10" width="15.5703125" customWidth="1"/>
    <col min="11" max="11" width="14.28515625" customWidth="1"/>
    <col min="12" max="12" width="14" customWidth="1"/>
    <col min="13" max="13" width="15" customWidth="1"/>
    <col min="14" max="14" width="14.5703125" customWidth="1"/>
    <col min="15" max="15" width="14" bestFit="1" customWidth="1"/>
    <col min="16" max="16" width="20.28515625" bestFit="1" customWidth="1"/>
    <col min="17" max="19" width="15.7109375" bestFit="1" customWidth="1"/>
    <col min="20" max="20" width="15.7109375" customWidth="1"/>
    <col min="21" max="21" width="14.5703125" customWidth="1"/>
  </cols>
  <sheetData>
    <row r="1" spans="1:33" ht="22.5" customHeight="1">
      <c r="A1" s="34"/>
      <c r="B1" s="37"/>
      <c r="C1" s="34"/>
      <c r="D1" s="34"/>
      <c r="E1" s="34"/>
      <c r="F1" s="34"/>
      <c r="G1" s="34"/>
      <c r="H1" s="34"/>
      <c r="I1" s="35"/>
      <c r="J1" s="35"/>
      <c r="K1" s="35"/>
      <c r="L1" s="35"/>
      <c r="M1" s="35"/>
      <c r="N1" s="231" t="s">
        <v>66</v>
      </c>
      <c r="O1" s="231"/>
      <c r="P1" s="231"/>
      <c r="Q1" s="231"/>
      <c r="R1" s="231"/>
      <c r="S1" s="231"/>
      <c r="T1" s="231"/>
      <c r="U1" s="232"/>
      <c r="V1" s="32"/>
      <c r="W1" s="32"/>
      <c r="X1" s="32"/>
      <c r="Y1" s="32"/>
      <c r="Z1" s="32"/>
      <c r="AA1" s="32"/>
      <c r="AB1" s="32"/>
    </row>
    <row r="2" spans="1:33" ht="82.5" customHeight="1">
      <c r="A2" s="236" t="s">
        <v>203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156"/>
    </row>
    <row r="3" spans="1:33" ht="20.25">
      <c r="A3" s="237" t="s">
        <v>30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157"/>
    </row>
    <row r="5" spans="1:33" ht="97.5" customHeight="1">
      <c r="A5" s="238" t="s">
        <v>57</v>
      </c>
      <c r="B5" s="233" t="s">
        <v>73</v>
      </c>
      <c r="C5" s="234"/>
      <c r="D5" s="234"/>
      <c r="E5" s="234"/>
      <c r="F5" s="234"/>
      <c r="G5" s="234"/>
      <c r="H5" s="235"/>
      <c r="I5" s="239" t="s">
        <v>31</v>
      </c>
      <c r="J5" s="234" t="s">
        <v>115</v>
      </c>
      <c r="K5" s="234"/>
      <c r="L5" s="234"/>
      <c r="M5" s="234"/>
      <c r="N5" s="234"/>
      <c r="O5" s="235"/>
      <c r="P5" s="239" t="s">
        <v>116</v>
      </c>
      <c r="Q5" s="239"/>
      <c r="R5" s="239"/>
      <c r="S5" s="239"/>
      <c r="T5" s="239"/>
      <c r="U5" s="240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78.75" customHeight="1">
      <c r="A6" s="238"/>
      <c r="B6" s="142" t="s">
        <v>9</v>
      </c>
      <c r="C6" s="142" t="s">
        <v>112</v>
      </c>
      <c r="D6" s="142" t="s">
        <v>114</v>
      </c>
      <c r="E6" s="142" t="s">
        <v>143</v>
      </c>
      <c r="F6" s="142" t="s">
        <v>176</v>
      </c>
      <c r="G6" s="142" t="s">
        <v>175</v>
      </c>
      <c r="H6" s="142" t="s">
        <v>190</v>
      </c>
      <c r="I6" s="239"/>
      <c r="J6" s="158" t="str">
        <f t="shared" ref="J6:O6" si="0">C6</f>
        <v>2018 г.</v>
      </c>
      <c r="K6" s="158" t="str">
        <f t="shared" si="0"/>
        <v>2019 г.</v>
      </c>
      <c r="L6" s="158" t="str">
        <f t="shared" si="0"/>
        <v>2020 г.</v>
      </c>
      <c r="M6" s="158" t="str">
        <f t="shared" si="0"/>
        <v>2021 г.</v>
      </c>
      <c r="N6" s="158" t="str">
        <f t="shared" si="0"/>
        <v>2022 г.</v>
      </c>
      <c r="O6" s="158" t="str">
        <f t="shared" si="0"/>
        <v>2023 г.</v>
      </c>
      <c r="P6" s="158" t="str">
        <f t="shared" ref="P6:U6" si="1">C6</f>
        <v>2018 г.</v>
      </c>
      <c r="Q6" s="158" t="str">
        <f t="shared" si="1"/>
        <v>2019 г.</v>
      </c>
      <c r="R6" s="158" t="str">
        <f t="shared" si="1"/>
        <v>2020 г.</v>
      </c>
      <c r="S6" s="158" t="str">
        <f t="shared" si="1"/>
        <v>2021 г.</v>
      </c>
      <c r="T6" s="158" t="str">
        <f t="shared" si="1"/>
        <v>2022 г.</v>
      </c>
      <c r="U6" s="158" t="str">
        <f t="shared" si="1"/>
        <v>2023 г.</v>
      </c>
      <c r="V6" s="152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101.25">
      <c r="A7" s="143" t="s">
        <v>32</v>
      </c>
      <c r="B7" s="144">
        <v>1</v>
      </c>
      <c r="C7" s="144">
        <v>2</v>
      </c>
      <c r="D7" s="144">
        <v>3</v>
      </c>
      <c r="E7" s="144">
        <v>4</v>
      </c>
      <c r="F7" s="144">
        <v>5</v>
      </c>
      <c r="G7" s="144">
        <v>6</v>
      </c>
      <c r="H7" s="144">
        <v>7</v>
      </c>
      <c r="I7" s="144">
        <v>8</v>
      </c>
      <c r="J7" s="144">
        <v>9</v>
      </c>
      <c r="K7" s="144">
        <v>10</v>
      </c>
      <c r="L7" s="144">
        <v>11</v>
      </c>
      <c r="M7" s="144">
        <v>12</v>
      </c>
      <c r="N7" s="144">
        <v>13</v>
      </c>
      <c r="O7" s="144">
        <v>14</v>
      </c>
      <c r="P7" s="145" t="s">
        <v>177</v>
      </c>
      <c r="Q7" s="145" t="s">
        <v>178</v>
      </c>
      <c r="R7" s="145" t="s">
        <v>179</v>
      </c>
      <c r="S7" s="145" t="s">
        <v>180</v>
      </c>
      <c r="T7" s="145" t="s">
        <v>181</v>
      </c>
      <c r="U7" s="145" t="s">
        <v>182</v>
      </c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ht="27">
      <c r="A8" s="223" t="s">
        <v>33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5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ht="27">
      <c r="A9" s="229" t="s">
        <v>165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</row>
    <row r="10" spans="1:33" ht="26.25">
      <c r="A10" s="9" t="s">
        <v>37</v>
      </c>
      <c r="B10" s="38" t="s">
        <v>34</v>
      </c>
      <c r="C10" s="5"/>
      <c r="D10" s="5"/>
      <c r="E10" s="5"/>
      <c r="F10" s="5"/>
      <c r="G10" s="5"/>
      <c r="H10" s="5"/>
      <c r="I10" s="46" t="s">
        <v>53</v>
      </c>
      <c r="J10" s="10"/>
      <c r="K10" s="10"/>
      <c r="L10" s="10"/>
      <c r="M10" s="10"/>
      <c r="N10" s="10"/>
      <c r="O10" s="10"/>
      <c r="P10" s="19"/>
      <c r="Q10" s="19"/>
      <c r="R10" s="19"/>
      <c r="S10" s="19"/>
      <c r="T10" s="19"/>
      <c r="U10" s="19"/>
    </row>
    <row r="11" spans="1:33" ht="26.25">
      <c r="A11" s="26" t="s">
        <v>38</v>
      </c>
      <c r="B11" s="39" t="s">
        <v>34</v>
      </c>
      <c r="C11" s="6"/>
      <c r="D11" s="6"/>
      <c r="E11" s="6"/>
      <c r="F11" s="6"/>
      <c r="G11" s="6"/>
      <c r="H11" s="6"/>
      <c r="I11" s="47" t="s">
        <v>54</v>
      </c>
      <c r="J11" s="12"/>
      <c r="K11" s="12"/>
      <c r="L11" s="12"/>
      <c r="M11" s="12"/>
      <c r="N11" s="12"/>
      <c r="O11" s="12"/>
      <c r="P11" s="20"/>
      <c r="Q11" s="20"/>
      <c r="R11" s="20"/>
      <c r="S11" s="20"/>
      <c r="T11" s="20"/>
      <c r="U11" s="20"/>
    </row>
    <row r="12" spans="1:33" ht="26.25">
      <c r="A12" s="11" t="s">
        <v>39</v>
      </c>
      <c r="B12" s="39" t="s">
        <v>34</v>
      </c>
      <c r="C12" s="6"/>
      <c r="D12" s="6"/>
      <c r="E12" s="6"/>
      <c r="F12" s="6"/>
      <c r="G12" s="6"/>
      <c r="H12" s="6"/>
      <c r="I12" s="47" t="s">
        <v>55</v>
      </c>
      <c r="J12" s="12"/>
      <c r="K12" s="12"/>
      <c r="L12" s="12"/>
      <c r="M12" s="12"/>
      <c r="N12" s="12"/>
      <c r="O12" s="12"/>
      <c r="P12" s="20"/>
      <c r="Q12" s="20"/>
      <c r="R12" s="20"/>
      <c r="S12" s="20"/>
      <c r="T12" s="20"/>
      <c r="U12" s="20"/>
    </row>
    <row r="13" spans="1:33" ht="26.25">
      <c r="A13" s="11" t="s">
        <v>40</v>
      </c>
      <c r="B13" s="39" t="s">
        <v>34</v>
      </c>
      <c r="C13" s="6">
        <v>71.7</v>
      </c>
      <c r="D13" s="6">
        <v>71.900000000000006</v>
      </c>
      <c r="E13" s="6">
        <v>72.599999999999994</v>
      </c>
      <c r="F13" s="6">
        <v>74.099999999999994</v>
      </c>
      <c r="G13" s="6">
        <v>75.7</v>
      </c>
      <c r="H13" s="6">
        <v>77.400000000000006</v>
      </c>
      <c r="I13" s="47" t="s">
        <v>50</v>
      </c>
      <c r="J13" s="12">
        <v>107550</v>
      </c>
      <c r="K13" s="12">
        <v>107850</v>
      </c>
      <c r="L13" s="12">
        <v>108900</v>
      </c>
      <c r="M13" s="12">
        <v>111150</v>
      </c>
      <c r="N13" s="12">
        <v>113550</v>
      </c>
      <c r="O13" s="12">
        <v>116100</v>
      </c>
      <c r="P13" s="20">
        <f t="shared" ref="P13:T14" si="2">K13/J13*100</f>
        <v>100.278940027894</v>
      </c>
      <c r="Q13" s="20">
        <f t="shared" si="2"/>
        <v>100.97357440890124</v>
      </c>
      <c r="R13" s="20">
        <f t="shared" si="2"/>
        <v>102.06611570247934</v>
      </c>
      <c r="S13" s="20">
        <f t="shared" si="2"/>
        <v>102.15924426450742</v>
      </c>
      <c r="T13" s="20">
        <f t="shared" si="2"/>
        <v>102.24570673712022</v>
      </c>
      <c r="U13" s="20">
        <f>O13/N13*100</f>
        <v>102.24570673712022</v>
      </c>
    </row>
    <row r="14" spans="1:33" ht="26.25">
      <c r="A14" s="11" t="s">
        <v>41</v>
      </c>
      <c r="B14" s="39" t="s">
        <v>34</v>
      </c>
      <c r="C14" s="6">
        <v>652.4</v>
      </c>
      <c r="D14" s="188">
        <v>681</v>
      </c>
      <c r="E14" s="6">
        <v>687.8</v>
      </c>
      <c r="F14" s="6">
        <v>702.2</v>
      </c>
      <c r="G14" s="6">
        <v>717.6</v>
      </c>
      <c r="H14" s="6">
        <v>733.4</v>
      </c>
      <c r="I14" s="47" t="s">
        <v>52</v>
      </c>
      <c r="J14" s="12">
        <v>193306.12</v>
      </c>
      <c r="K14" s="12">
        <v>201780.03</v>
      </c>
      <c r="L14" s="12">
        <v>203795.14</v>
      </c>
      <c r="M14" s="12">
        <v>208061.86</v>
      </c>
      <c r="N14" s="12">
        <v>212624.88</v>
      </c>
      <c r="O14" s="12">
        <v>217306.42</v>
      </c>
      <c r="P14" s="20">
        <f t="shared" si="2"/>
        <v>104.38367393644859</v>
      </c>
      <c r="Q14" s="20">
        <f t="shared" si="2"/>
        <v>100.99866671642384</v>
      </c>
      <c r="R14" s="20">
        <f t="shared" si="2"/>
        <v>102.09363186972955</v>
      </c>
      <c r="S14" s="20">
        <f t="shared" si="2"/>
        <v>102.19310737681573</v>
      </c>
      <c r="T14" s="20">
        <f t="shared" si="2"/>
        <v>102.20178372352287</v>
      </c>
      <c r="U14" s="20">
        <f>O14/N14*100</f>
        <v>102.20178372352287</v>
      </c>
    </row>
    <row r="15" spans="1:33" ht="26.25">
      <c r="A15" s="11" t="s">
        <v>42</v>
      </c>
      <c r="B15" s="39" t="s">
        <v>36</v>
      </c>
      <c r="C15" s="6"/>
      <c r="D15" s="6"/>
      <c r="E15" s="6"/>
      <c r="F15" s="6"/>
      <c r="G15" s="6"/>
      <c r="H15" s="6"/>
      <c r="I15" s="47" t="s">
        <v>51</v>
      </c>
      <c r="J15" s="12"/>
      <c r="K15" s="12"/>
      <c r="L15" s="12"/>
      <c r="M15" s="12"/>
      <c r="N15" s="12"/>
      <c r="O15" s="12"/>
      <c r="P15" s="20"/>
      <c r="Q15" s="20"/>
      <c r="R15" s="20"/>
      <c r="S15" s="20"/>
      <c r="T15" s="20"/>
      <c r="U15" s="20"/>
    </row>
    <row r="16" spans="1:33" ht="27.75">
      <c r="A16" s="21" t="s">
        <v>35</v>
      </c>
      <c r="B16" s="40" t="s">
        <v>56</v>
      </c>
      <c r="C16" s="7"/>
      <c r="D16" s="7"/>
      <c r="E16" s="7"/>
      <c r="F16" s="7"/>
      <c r="G16" s="7" t="s">
        <v>56</v>
      </c>
      <c r="H16" s="7"/>
      <c r="I16" s="48" t="s">
        <v>56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ht="27.75">
      <c r="A17" s="22"/>
      <c r="B17" s="41"/>
      <c r="C17" s="16"/>
      <c r="D17" s="16"/>
      <c r="E17" s="16"/>
      <c r="F17" s="16"/>
      <c r="G17" s="16"/>
      <c r="H17" s="16"/>
      <c r="I17" s="49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26.25">
      <c r="A18" s="227" t="s">
        <v>58</v>
      </c>
      <c r="B18" s="228"/>
      <c r="C18" s="228"/>
      <c r="D18" s="228"/>
      <c r="E18" s="228"/>
      <c r="F18" s="228"/>
      <c r="G18" s="228"/>
      <c r="H18" s="228"/>
      <c r="I18" s="228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ht="26.25">
      <c r="A19" s="23" t="s">
        <v>167</v>
      </c>
      <c r="B19" s="42"/>
      <c r="C19" s="24"/>
      <c r="D19" s="24"/>
      <c r="E19" s="24"/>
      <c r="F19" s="24"/>
      <c r="G19" s="24"/>
      <c r="H19" s="24"/>
      <c r="I19" s="50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ht="57.75" customHeight="1">
      <c r="A20" s="226" t="s">
        <v>60</v>
      </c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159"/>
    </row>
    <row r="21" spans="1:21" ht="20.25">
      <c r="A21" s="18"/>
      <c r="B21" s="43"/>
      <c r="C21" s="13"/>
      <c r="D21" s="13"/>
      <c r="E21" s="13"/>
      <c r="F21" s="13"/>
      <c r="G21" s="13"/>
      <c r="H21" s="13"/>
      <c r="I21" s="51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1" ht="20.25">
      <c r="A22" s="13"/>
      <c r="B22" s="43"/>
      <c r="C22" s="13"/>
      <c r="D22" s="13"/>
      <c r="E22" s="13"/>
      <c r="F22" s="13"/>
      <c r="G22" s="13"/>
      <c r="H22" s="13"/>
      <c r="I22" s="51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1" ht="20.25">
      <c r="A23" s="13"/>
      <c r="B23" s="43"/>
      <c r="C23" s="13"/>
      <c r="D23" s="13"/>
      <c r="E23" s="13"/>
      <c r="F23" s="13"/>
      <c r="G23" s="13"/>
      <c r="H23" s="13"/>
      <c r="I23" s="51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1" ht="20.25">
      <c r="A24" s="13"/>
      <c r="B24" s="43"/>
      <c r="C24" s="13"/>
      <c r="D24" s="13"/>
      <c r="E24" s="13"/>
      <c r="F24" s="13"/>
      <c r="G24" s="13"/>
      <c r="H24" s="13"/>
      <c r="I24" s="51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1" ht="20.25">
      <c r="A25" s="13"/>
      <c r="B25" s="43"/>
      <c r="C25" s="13"/>
      <c r="D25" s="13"/>
      <c r="E25" s="13"/>
      <c r="F25" s="13"/>
      <c r="G25" s="13"/>
      <c r="H25" s="13"/>
      <c r="I25" s="51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1" ht="20.25">
      <c r="A26" s="13"/>
      <c r="B26" s="43"/>
      <c r="C26" s="13"/>
      <c r="D26" s="13"/>
      <c r="E26" s="13"/>
      <c r="F26" s="13"/>
      <c r="G26" s="13"/>
      <c r="H26" s="13"/>
      <c r="I26" s="51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1" ht="20.25">
      <c r="A27" s="13"/>
      <c r="B27" s="43"/>
      <c r="C27" s="13"/>
      <c r="D27" s="13"/>
      <c r="E27" s="13"/>
      <c r="F27" s="13"/>
      <c r="G27" s="13"/>
      <c r="H27" s="13"/>
      <c r="I27" s="51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1" ht="20.25">
      <c r="A28" s="13"/>
      <c r="B28" s="43"/>
      <c r="C28" s="13"/>
      <c r="D28" s="13"/>
      <c r="E28" s="13"/>
      <c r="F28" s="13"/>
      <c r="G28" s="13"/>
      <c r="H28" s="13"/>
      <c r="I28" s="51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1">
      <c r="A29" s="15"/>
      <c r="B29" s="44"/>
      <c r="C29" s="15"/>
      <c r="D29" s="15"/>
      <c r="E29" s="15"/>
      <c r="F29" s="15"/>
      <c r="G29" s="15"/>
      <c r="H29" s="15"/>
      <c r="I29" s="52"/>
    </row>
    <row r="30" spans="1:21">
      <c r="A30" s="15"/>
      <c r="B30" s="44"/>
      <c r="C30" s="15"/>
      <c r="D30" s="15"/>
      <c r="E30" s="15"/>
      <c r="F30" s="15"/>
      <c r="G30" s="15"/>
      <c r="H30" s="15"/>
      <c r="I30" s="52"/>
    </row>
    <row r="31" spans="1:21">
      <c r="A31" s="15"/>
      <c r="B31" s="44"/>
      <c r="C31" s="15"/>
      <c r="D31" s="15"/>
      <c r="E31" s="15"/>
      <c r="F31" s="15"/>
      <c r="G31" s="15"/>
      <c r="H31" s="15"/>
      <c r="I31" s="52"/>
    </row>
    <row r="32" spans="1:21">
      <c r="A32" s="15"/>
      <c r="B32" s="44"/>
      <c r="C32" s="15"/>
      <c r="D32" s="15"/>
      <c r="E32" s="15"/>
      <c r="F32" s="15"/>
      <c r="G32" s="15"/>
      <c r="H32" s="15"/>
      <c r="I32" s="52"/>
    </row>
    <row r="33" spans="1:9">
      <c r="A33" s="15"/>
      <c r="B33" s="44"/>
      <c r="C33" s="15"/>
      <c r="D33" s="15"/>
      <c r="E33" s="15"/>
      <c r="F33" s="15"/>
      <c r="G33" s="15"/>
      <c r="H33" s="15"/>
      <c r="I33" s="52"/>
    </row>
    <row r="34" spans="1:9">
      <c r="A34" s="15"/>
      <c r="B34" s="44"/>
      <c r="C34" s="15"/>
      <c r="D34" s="15"/>
      <c r="E34" s="15"/>
      <c r="F34" s="15"/>
      <c r="G34" s="15"/>
      <c r="H34" s="15"/>
      <c r="I34" s="52"/>
    </row>
    <row r="35" spans="1:9">
      <c r="A35" s="15"/>
      <c r="B35" s="44"/>
      <c r="C35" s="15"/>
      <c r="D35" s="15"/>
      <c r="E35" s="15"/>
      <c r="F35" s="15"/>
      <c r="G35" s="15"/>
      <c r="H35" s="15"/>
      <c r="I35" s="52"/>
    </row>
  </sheetData>
  <mergeCells count="12">
    <mergeCell ref="A8:U8"/>
    <mergeCell ref="A20:S20"/>
    <mergeCell ref="A18:I18"/>
    <mergeCell ref="A9:U9"/>
    <mergeCell ref="N1:U1"/>
    <mergeCell ref="B5:H5"/>
    <mergeCell ref="J5:O5"/>
    <mergeCell ref="A2:S2"/>
    <mergeCell ref="A3:S3"/>
    <mergeCell ref="A5:A6"/>
    <mergeCell ref="I5:I6"/>
    <mergeCell ref="P5:U5"/>
  </mergeCells>
  <phoneticPr fontId="15" type="noConversion"/>
  <printOptions horizontalCentered="1"/>
  <pageMargins left="0.39370078740157483" right="0.39370078740157483" top="0.39370078740157483" bottom="0.39370078740157483" header="0" footer="0"/>
  <pageSetup paperSize="9" scale="37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Прогноз 2021-2023 </vt:lpstr>
      <vt:lpstr>Приложение 2</vt:lpstr>
      <vt:lpstr>Прил 3 (расчет ИФО) (2)</vt:lpstr>
      <vt:lpstr>'Прил 3 (расчет ИФО) (2)'!Заголовки_для_печати</vt:lpstr>
      <vt:lpstr>'Приложение 2'!Заголовки_для_печати</vt:lpstr>
      <vt:lpstr>'Прогноз 2021-2023 '!Заголовки_для_печати</vt:lpstr>
      <vt:lpstr>'Прил 3 (расчет ИФО) (2)'!Область_печати</vt:lpstr>
      <vt:lpstr>'Приложение 2'!Область_печати</vt:lpstr>
      <vt:lpstr>'Прогноз 2021-2023 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2017-05-15T10:00:11Z</cp:lastPrinted>
  <dcterms:created xsi:type="dcterms:W3CDTF">2006-03-06T08:26:24Z</dcterms:created>
  <dcterms:modified xsi:type="dcterms:W3CDTF">2020-09-16T07:57:58Z</dcterms:modified>
</cp:coreProperties>
</file>